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4.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isez-moi" sheetId="1" state="visible" r:id="rId3"/>
    <sheet name="Adhérents" sheetId="2" state="visible" r:id="rId4"/>
    <sheet name="Cotisations" sheetId="3" state="visible" r:id="rId5"/>
    <sheet name="Documents" sheetId="4" state="visible" r:id="rId6"/>
    <sheet name="Tableau de bord" sheetId="5" state="visible" r:id="rId7"/>
    <sheet name="Listes" sheetId="6" state="visible" r:id="rId8"/>
  </sheets>
  <definedNames>
    <definedName function="false" hidden="false" localSheetId="1" name="_xlnm.Print_Titles" vbProcedure="false">Adhérents!$4:$4</definedName>
    <definedName function="false" hidden="true" localSheetId="1" name="_xlnm._FilterDatabase" vbProcedure="false">Adhérents!$A$4:$M$304</definedName>
    <definedName function="false" hidden="false" localSheetId="2" name="_xlnm.Print_Titles" vbProcedure="false">Cotisations!$4:$4</definedName>
    <definedName function="false" hidden="true" localSheetId="2" name="_xlnm._FilterDatabase" vbProcedure="false">Cotisations!$A$4:$M$304</definedName>
    <definedName function="false" hidden="false" localSheetId="3" name="_xlnm.Print_Titles" vbProcedure="false">Documents!$4:$4</definedName>
    <definedName function="false" hidden="true" localSheetId="3" name="_xlnm._FilterDatabase" vbProcedure="false">Documents!$A$4:$L$304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<sst xmlns="http://schemas.openxmlformats.org/spreadsheetml/2006/main" count="132" uniqueCount="116">
  <si>
    <t xml:space="preserve">Modèle de suivi des adhérents pour club et association</t>
  </si>
  <si>
    <t xml:space="preserve">Modèle Excel gratuit proposé par Konsors, logiciel de gestion pour clubs sportifs et associations.</t>
  </si>
  <si>
    <t xml:space="preserve">Comment l'utiliser</t>
  </si>
  <si>
    <t xml:space="preserve">1.  Onglet Listes : adaptez vos catégories / équipes et leur tarif de cotisation, vos moyens de paiement et les paramètres du certificat médical.</t>
  </si>
  <si>
    <t xml:space="preserve">2.  Onglet Adhérents : une ligne par adhérent (les numéros sont déjà attribués). Un statut laissé vide est compté comme « Actif ».</t>
  </si>
  <si>
    <t xml:space="preserve">3.  Onglet Cotisations : saisissez le n° de l'adhérent. Son nom, sa catégorie et le tarif s'affichent tout seuls. Renseignez ensuite l'éventuelle réduction et le montant payé.</t>
  </si>
  <si>
    <t xml:space="preserve">4.  Onglet Documents : saisissez le n° de l'adhérent et la date de remise du certificat médical ou du questionnaire de santé. La date d'expiration et le statut se calculent.</t>
  </si>
  <si>
    <t xml:space="preserve">5.  Onglet Tableau de bord : effectifs, cotisations encaissées et restantes, certificats et dossiers à relancer. Rien à saisir, tout se met à jour.</t>
  </si>
  <si>
    <t xml:space="preserve">Légende</t>
  </si>
  <si>
    <t xml:space="preserve">Cellules blanches : à remplir ou à modifier.</t>
  </si>
  <si>
    <t xml:space="preserve">Cellules grises : calcul automatique, ne pas écraser (elles contiennent des formules).</t>
  </si>
  <si>
    <t xml:space="preserve">Couleurs : vert = en règle, orange = à surveiller, rouge = à relancer.</t>
  </si>
  <si>
    <t xml:space="preserve">Conseils</t>
  </si>
  <si>
    <t xml:space="preserve">Pour retirer un adhérent, passez son statut sur « Inactif » plutôt que de supprimer la ligne : vous gardez l'historique et les formules restent intactes.</t>
  </si>
  <si>
    <t xml:space="preserve">Utilisez les flèches de filtre des en-têtes pour isoler en un clic les impayés, les certificats périmés ou une équipe.</t>
  </si>
  <si>
    <t xml:space="preserve">Enregistrez une copie par saison (par exemple suivi-adherents-2026-2027.xlsx) pour conserver l'historique.</t>
  </si>
  <si>
    <t xml:space="preserve">Le modèle contient 300 lignes. Les formules ne vont pas au-delà : au-delà de 300 adhérents, ce fichier atteint ses limites.</t>
  </si>
  <si>
    <t xml:space="preserve">Les tarifs, catégories, noms et données de la version « avec exemples » sont fictifs. Utilisez la version vierge pour démarrer à zéro.</t>
  </si>
  <si>
    <t xml:space="preserve">Données personnelles (RGPD)</t>
  </si>
  <si>
    <t xml:space="preserve">Ne collectez que les informations utiles à la gestion du club. Évitez les données sensibles inutiles.</t>
  </si>
  <si>
    <t xml:space="preserve">Limitez l'accès au fichier (mot de passe, dossier partagé restreint) et évitez de l'envoyer par e-mail.</t>
  </si>
  <si>
    <t xml:space="preserve">Définissez une durée de conservation et supprimez les données des anciens adhérents une fois cette durée écoulée.</t>
  </si>
  <si>
    <t xml:space="preserve">À vérifier avant usage</t>
  </si>
  <si>
    <t xml:space="preserve">La durée de validité du certificat (36 mois) et le délai d'alerte avant expiration (60 jours) sont des valeurs indicatives, modifiables dans l'onglet Listes. Adaptez-les aux règles de votre fédération.</t>
  </si>
  <si>
    <t xml:space="preserve">Quand Excel ne suffit plus</t>
  </si>
  <si>
    <t xml:space="preserve">Un fichier Excel n'envoie pas de relances, n'a pas de droits d'accès par utilisateur et ne garde pas l'historique des modifications. Quand plusieurs personnes le modifient ou que le suivi devient chronophage, Konsors centralise membres, événements, sponsors et finances.</t>
  </si>
  <si>
    <t xml:space="preserve">Essai gratuit de 30 jours : https://konsors.fr</t>
  </si>
  <si>
    <t xml:space="preserve">Version 1.0, septembre 2026. Modèle libre d'utilisation et de modification pour votre club ou association.</t>
  </si>
  <si>
    <t xml:space="preserve">Adhérents</t>
  </si>
  <si>
    <t xml:space="preserve">Une ligne par adhérent. Cellules grises = calcul automatique. Statut vide = Actif.</t>
  </si>
  <si>
    <t xml:space="preserve">N°</t>
  </si>
  <si>
    <t xml:space="preserve">Nom</t>
  </si>
  <si>
    <t xml:space="preserve">Prénom</t>
  </si>
  <si>
    <t xml:space="preserve">Date de naissance</t>
  </si>
  <si>
    <t xml:space="preserve">Âge</t>
  </si>
  <si>
    <t xml:space="preserve">E-mail</t>
  </si>
  <si>
    <t xml:space="preserve">Téléphone</t>
  </si>
  <si>
    <t xml:space="preserve">Ville</t>
  </si>
  <si>
    <t xml:space="preserve">Catégorie / équipe</t>
  </si>
  <si>
    <t xml:space="preserve">N° de licence</t>
  </si>
  <si>
    <t xml:space="preserve">Date d'adhésion</t>
  </si>
  <si>
    <t xml:space="preserve">Statut</t>
  </si>
  <si>
    <t xml:space="preserve">Commentaire</t>
  </si>
  <si>
    <t xml:space="preserve">Cotisations</t>
  </si>
  <si>
    <t xml:space="preserve">Saisissez le n° de l'adhérent (colonne A) : nom, catégorie et tarif s'affichent seuls. Un tarif à 0 € affiche « Non dû ».</t>
  </si>
  <si>
    <t xml:space="preserve">N° adhérent</t>
  </si>
  <si>
    <t xml:space="preserve">Catégorie</t>
  </si>
  <si>
    <t xml:space="preserve">Tarif (€)</t>
  </si>
  <si>
    <t xml:space="preserve">Réduction (€)</t>
  </si>
  <si>
    <t xml:space="preserve">Montant dû (€)</t>
  </si>
  <si>
    <t xml:space="preserve">Montant payé (€)</t>
  </si>
  <si>
    <t xml:space="preserve">Reste à payer (€)</t>
  </si>
  <si>
    <t xml:space="preserve">Date du dernier paiement</t>
  </si>
  <si>
    <t xml:space="preserve">Moyen de paiement</t>
  </si>
  <si>
    <t xml:space="preserve">Remarque</t>
  </si>
  <si>
    <t xml:space="preserve">Documents et certificats</t>
  </si>
  <si>
    <t xml:space="preserve">Saisissez le n° de l'adhérent. Validité et alerte se règlent dans l'onglet Listes (36 mois / 60 jours par défaut).</t>
  </si>
  <si>
    <t xml:space="preserve">Certificat / questionnaire de santé : date de remise</t>
  </si>
  <si>
    <t xml:space="preserve">Date d'expiration</t>
  </si>
  <si>
    <t xml:space="preserve">Statut du certificat</t>
  </si>
  <si>
    <t xml:space="preserve">Autorisation parentale</t>
  </si>
  <si>
    <t xml:space="preserve">Droit à l'image</t>
  </si>
  <si>
    <t xml:space="preserve">Consentement RGPD</t>
  </si>
  <si>
    <t xml:space="preserve">Dossier</t>
  </si>
  <si>
    <t xml:space="preserve">Tableau de bord</t>
  </si>
  <si>
    <t xml:space="preserve">Mis à jour automatiquement à partir des autres onglets. Rien à saisir ici.</t>
  </si>
  <si>
    <t xml:space="preserve">Effectifs</t>
  </si>
  <si>
    <t xml:space="preserve">Adhérents actifs</t>
  </si>
  <si>
    <t xml:space="preserve">Encaissé (€)</t>
  </si>
  <si>
    <t xml:space="preserve">Adhérents enregistrés</t>
  </si>
  <si>
    <t xml:space="preserve">dont mineurs (moins de 18 ans)</t>
  </si>
  <si>
    <t xml:space="preserve">Total des cotisations dues</t>
  </si>
  <si>
    <t xml:space="preserve">Total encaissé</t>
  </si>
  <si>
    <t xml:space="preserve">Reste à encaisser</t>
  </si>
  <si>
    <t xml:space="preserve">Taux d'encaissement</t>
  </si>
  <si>
    <t xml:space="preserve">Adhérents avec une cotisation à régler</t>
  </si>
  <si>
    <t xml:space="preserve">Total</t>
  </si>
  <si>
    <t xml:space="preserve">Dossiers et certificats</t>
  </si>
  <si>
    <t xml:space="preserve">Certificats manquants</t>
  </si>
  <si>
    <t xml:space="preserve">Certificats périmés</t>
  </si>
  <si>
    <t xml:space="preserve">Certificats à renouveler prochainement</t>
  </si>
  <si>
    <t xml:space="preserve">Dossiers incomplets</t>
  </si>
  <si>
    <t xml:space="preserve">Un statut vide dans l'onglet Adhérents est compté comme « Actif ».</t>
  </si>
  <si>
    <t xml:space="preserve">Listes et paramètres</t>
  </si>
  <si>
    <t xml:space="preserve">Les cellules blanches sont modifiables. Les listes en gris pilotent des calculs : ne modifiez pas leurs valeurs.</t>
  </si>
  <si>
    <t xml:space="preserve">Cotisation (€)</t>
  </si>
  <si>
    <t xml:space="preserve">Statut adhérent</t>
  </si>
  <si>
    <t xml:space="preserve">Paramètre</t>
  </si>
  <si>
    <t xml:space="preserve">Valeur</t>
  </si>
  <si>
    <t xml:space="preserve">École de sport (6-11 ans)</t>
  </si>
  <si>
    <t xml:space="preserve">Actif</t>
  </si>
  <si>
    <t xml:space="preserve">Chèque</t>
  </si>
  <si>
    <t xml:space="preserve">Reçue</t>
  </si>
  <si>
    <t xml:space="preserve">Accepté</t>
  </si>
  <si>
    <t xml:space="preserve">Oui</t>
  </si>
  <si>
    <t xml:space="preserve">Durée de validité du certificat médical (mois)</t>
  </si>
  <si>
    <t xml:space="preserve">Jeunes (12-17 ans)</t>
  </si>
  <si>
    <t xml:space="preserve">Inactif</t>
  </si>
  <si>
    <t xml:space="preserve">Espèces</t>
  </si>
  <si>
    <t xml:space="preserve">Manquante</t>
  </si>
  <si>
    <t xml:space="preserve">Refusé</t>
  </si>
  <si>
    <t xml:space="preserve">Non</t>
  </si>
  <si>
    <t xml:space="preserve">Alerte « à renouveler » avant expiration (jours)</t>
  </si>
  <si>
    <t xml:space="preserve">Loisir adulte</t>
  </si>
  <si>
    <t xml:space="preserve">Démissionnaire</t>
  </si>
  <si>
    <t xml:space="preserve">Virement</t>
  </si>
  <si>
    <t xml:space="preserve">Non concerné</t>
  </si>
  <si>
    <t xml:space="preserve">Manquant</t>
  </si>
  <si>
    <t xml:space="preserve">Valeurs indicatives, à adapter aux règles de votre fédération.</t>
  </si>
  <si>
    <t xml:space="preserve">Compétition adulte</t>
  </si>
  <si>
    <t xml:space="preserve">Carte bancaire</t>
  </si>
  <si>
    <t xml:space="preserve">Dirigeant / bénévole</t>
  </si>
  <si>
    <t xml:space="preserve">Paiement en ligne</t>
  </si>
  <si>
    <t xml:space="preserve">Pass'Sport</t>
  </si>
  <si>
    <t xml:space="preserve">Autre</t>
  </si>
  <si>
    <t xml:space="preserve">Les tarifs et catégories ci-dessus sont des exemples : remplacez-les par ceux de votre structure.</t>
  </si>
</sst>
</file>

<file path=xl/styles.xml><?xml version="1.0" encoding="utf-8"?>
<styleSheet xmlns="http://schemas.openxmlformats.org/spreadsheetml/2006/main">
  <numFmts count="5">
    <numFmt numFmtId="164" formatCode="General"/>
    <numFmt numFmtId="165" formatCode="dd/mm/yyyy"/>
    <numFmt numFmtId="166" formatCode="#,##0.00&quot; €&quot;"/>
    <numFmt numFmtId="167" formatCode="0"/>
    <numFmt numFmtId="168" formatCode="0%"/>
  </numFmts>
  <fonts count="20">
    <font>
      <sz val="11"/>
      <color theme="1"/>
      <name val="Calibri"/>
      <family val="2"/>
      <charset val="1"/>
    </font>
    <font>
      <sz val="10"/>
      <name val="Arial"/>
      <family val="0"/>
    </font>
    <font>
      <sz val="10"/>
      <name val="Arial"/>
      <family val="0"/>
    </font>
    <font>
      <sz val="10"/>
      <name val="Arial"/>
      <family val="0"/>
    </font>
    <font>
      <b val="true"/>
      <sz val="16"/>
      <color rgb="FF1F3A5F"/>
      <name val="Arial"/>
      <family val="0"/>
      <charset val="1"/>
    </font>
    <font>
      <i val="true"/>
      <sz val="10"/>
      <color rgb="FF667085"/>
      <name val="Arial"/>
      <family val="0"/>
      <charset val="1"/>
    </font>
    <font>
      <b val="true"/>
      <sz val="11"/>
      <color rgb="FFFFFFFF"/>
      <name val="Arial"/>
      <family val="0"/>
      <charset val="1"/>
    </font>
    <font>
      <sz val="10"/>
      <name val="Arial"/>
      <family val="0"/>
      <charset val="1"/>
    </font>
    <font>
      <b val="true"/>
      <u val="single"/>
      <sz val="10"/>
      <color rgb="FF0563C1"/>
      <name val="Arial"/>
      <family val="0"/>
      <charset val="1"/>
    </font>
    <font>
      <i val="true"/>
      <sz val="9"/>
      <color rgb="FF667085"/>
      <name val="Arial"/>
      <family val="0"/>
      <charset val="1"/>
    </font>
    <font>
      <b val="true"/>
      <sz val="14"/>
      <color rgb="FF1F3A5F"/>
      <name val="Arial"/>
      <family val="0"/>
      <charset val="1"/>
    </font>
    <font>
      <b val="true"/>
      <sz val="10"/>
      <color rgb="FFFFFFFF"/>
      <name val="Arial"/>
      <family val="0"/>
      <charset val="1"/>
    </font>
    <font>
      <sz val="10"/>
      <color rgb="FF667085"/>
      <name val="Arial"/>
      <family val="0"/>
      <charset val="1"/>
    </font>
    <font>
      <b val="true"/>
      <sz val="12"/>
      <color rgb="FF1F3A5F"/>
      <name val="Arial"/>
      <family val="0"/>
      <charset val="1"/>
    </font>
    <font>
      <b val="true"/>
      <sz val="10"/>
      <name val="Arial"/>
      <family val="0"/>
      <charset val="1"/>
    </font>
    <font>
      <b val="true"/>
      <sz val="18"/>
      <color rgb="FF000000"/>
      <name val="Calibri"/>
      <family val="2"/>
    </font>
    <font>
      <sz val="10"/>
      <color rgb="FF000000"/>
      <name val="Calibri"/>
      <family val="2"/>
    </font>
    <font>
      <sz val="10"/>
      <color rgb="FF0000FF"/>
      <name val="Arial"/>
      <family val="0"/>
      <charset val="1"/>
    </font>
    <font>
      <sz val="10"/>
      <color rgb="FF475467"/>
      <name val="Arial"/>
      <family val="0"/>
      <charset val="1"/>
    </font>
    <font>
      <b val="true"/>
      <sz val="10"/>
      <color rgb="FF0000FF"/>
      <name val="Arial"/>
      <family val="0"/>
      <charset val="1"/>
    </font>
  </fonts>
  <fills count="5">
    <fill>
      <patternFill patternType="none"/>
    </fill>
    <fill>
      <patternFill patternType="gray125"/>
    </fill>
    <fill>
      <patternFill patternType="solid">
        <fgColor rgb="FF1F3A5F"/>
        <bgColor rgb="FF333333"/>
      </patternFill>
    </fill>
    <fill>
      <patternFill patternType="solid">
        <fgColor rgb="FF5B6B80"/>
        <bgColor rgb="FF667085"/>
      </patternFill>
    </fill>
    <fill>
      <patternFill patternType="solid">
        <fgColor rgb="FFF2F4F7"/>
        <bgColor rgb="FFF9F9F9"/>
      </patternFill>
    </fill>
  </fills>
  <borders count="2">
    <border diagonalUp="false" diagonalDown="false">
      <left/>
      <right/>
      <top/>
      <bottom/>
      <diagonal/>
    </border>
    <border diagonalUp="false" diagonalDown="false">
      <left style="thin">
        <color rgb="FFD0D5DD"/>
      </left>
      <right style="thin">
        <color rgb="FFD0D5DD"/>
      </right>
      <top style="thin">
        <color rgb="FFD0D5DD"/>
      </top>
      <bottom style="thin">
        <color rgb="FFD0D5DD"/>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3" borderId="1" xfId="0" applyFont="true" applyBorder="true" applyAlignment="true" applyProtection="false">
      <alignment horizontal="center" vertical="center" textRotation="0" wrapText="true" indent="0" shrinkToFit="false"/>
      <protection locked="true" hidden="false"/>
    </xf>
    <xf numFmtId="164" fontId="11" fillId="2" borderId="1" xfId="0" applyFont="true" applyBorder="true" applyAlignment="true" applyProtection="false">
      <alignment horizontal="center" vertical="center" textRotation="0" wrapText="true" indent="0" shrinkToFit="false"/>
      <protection locked="true" hidden="false"/>
    </xf>
    <xf numFmtId="164" fontId="12" fillId="4" borderId="1" xfId="0" applyFont="true" applyBorder="true" applyAlignment="true" applyProtection="false">
      <alignment horizontal="center"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5" fontId="7" fillId="0" borderId="1" xfId="0" applyFont="true" applyBorder="true" applyAlignment="true" applyProtection="false">
      <alignment horizontal="center" vertical="bottom" textRotation="0" wrapText="false" indent="0" shrinkToFit="false"/>
      <protection locked="true" hidden="false"/>
    </xf>
    <xf numFmtId="164" fontId="7" fillId="4" borderId="1" xfId="0" applyFont="true" applyBorder="true" applyAlignment="true" applyProtection="false">
      <alignment horizontal="center" vertical="bottom" textRotation="0" wrapText="false" indent="0" shrinkToFit="false"/>
      <protection locked="true" hidden="false"/>
    </xf>
    <xf numFmtId="164" fontId="7" fillId="0" borderId="1" xfId="0" applyFont="true" applyBorder="true" applyAlignment="true" applyProtection="false">
      <alignment horizontal="center" vertical="bottom" textRotation="0" wrapText="false" indent="0" shrinkToFit="false"/>
      <protection locked="true" hidden="false"/>
    </xf>
    <xf numFmtId="164" fontId="7" fillId="4" borderId="1" xfId="0" applyFont="true" applyBorder="true" applyAlignment="false" applyProtection="false">
      <alignment horizontal="general" vertical="bottom" textRotation="0" wrapText="false" indent="0" shrinkToFit="false"/>
      <protection locked="true" hidden="false"/>
    </xf>
    <xf numFmtId="166" fontId="7" fillId="4" borderId="1" xfId="0" applyFont="true" applyBorder="true" applyAlignment="false" applyProtection="false">
      <alignment horizontal="general" vertical="bottom" textRotation="0" wrapText="false" indent="0" shrinkToFit="false"/>
      <protection locked="true" hidden="false"/>
    </xf>
    <xf numFmtId="166" fontId="7" fillId="0" borderId="1" xfId="0" applyFont="true" applyBorder="true" applyAlignment="false" applyProtection="false">
      <alignment horizontal="general" vertical="bottom" textRotation="0" wrapText="false" indent="0" shrinkToFit="false"/>
      <protection locked="true" hidden="false"/>
    </xf>
    <xf numFmtId="165" fontId="7" fillId="4" borderId="1" xfId="0" applyFont="true" applyBorder="true" applyAlignment="true" applyProtection="false">
      <alignment horizontal="center" vertical="bottom" textRotation="0" wrapText="false" indent="0" shrinkToFit="false"/>
      <protection locked="true" hidden="false"/>
    </xf>
    <xf numFmtId="164" fontId="6" fillId="2" borderId="0" xfId="0" applyFont="true" applyBorder="false" applyAlignment="true" applyProtection="false">
      <alignment horizontal="right" vertical="bottom" textRotation="0" wrapText="false" indent="0" shrinkToFit="false"/>
      <protection locked="true" hidden="false"/>
    </xf>
    <xf numFmtId="167" fontId="13" fillId="0" borderId="1" xfId="0" applyFont="true" applyBorder="true" applyAlignment="true" applyProtection="false">
      <alignment horizontal="right" vertical="bottom" textRotation="0" wrapText="false" indent="0" shrinkToFit="false"/>
      <protection locked="true" hidden="false"/>
    </xf>
    <xf numFmtId="166" fontId="13" fillId="0" borderId="1" xfId="0" applyFont="true" applyBorder="true" applyAlignment="true" applyProtection="false">
      <alignment horizontal="right" vertical="bottom" textRotation="0" wrapText="false" indent="0" shrinkToFit="false"/>
      <protection locked="true" hidden="false"/>
    </xf>
    <xf numFmtId="168" fontId="13" fillId="0" borderId="1" xfId="0" applyFont="true" applyBorder="true" applyAlignment="true" applyProtection="false">
      <alignment horizontal="right" vertical="bottom" textRotation="0" wrapText="false" indent="0" shrinkToFit="false"/>
      <protection locked="true" hidden="false"/>
    </xf>
    <xf numFmtId="164" fontId="14" fillId="4" borderId="1" xfId="0" applyFont="true" applyBorder="true" applyAlignment="false" applyProtection="false">
      <alignment horizontal="general" vertical="bottom" textRotation="0" wrapText="false" indent="0" shrinkToFit="false"/>
      <protection locked="true" hidden="false"/>
    </xf>
    <xf numFmtId="166" fontId="14" fillId="4" borderId="1" xfId="0" applyFont="true" applyBorder="true" applyAlignment="false" applyProtection="false">
      <alignment horizontal="general" vertical="bottom" textRotation="0" wrapText="false" indent="0" shrinkToFit="false"/>
      <protection locked="true" hidden="false"/>
    </xf>
    <xf numFmtId="164" fontId="17" fillId="0" borderId="1" xfId="0" applyFont="true" applyBorder="true" applyAlignment="false" applyProtection="false">
      <alignment horizontal="general" vertical="bottom" textRotation="0" wrapText="false" indent="0" shrinkToFit="false"/>
      <protection locked="true" hidden="false"/>
    </xf>
    <xf numFmtId="166" fontId="17" fillId="0" borderId="1" xfId="0" applyFont="true" applyBorder="true" applyAlignment="false" applyProtection="false">
      <alignment horizontal="general" vertical="bottom" textRotation="0" wrapText="false" indent="0" shrinkToFit="false"/>
      <protection locked="true" hidden="false"/>
    </xf>
    <xf numFmtId="164" fontId="18" fillId="4" borderId="1" xfId="0" applyFont="true" applyBorder="true" applyAlignment="false" applyProtection="false">
      <alignment horizontal="general" vertical="bottom" textRotation="0" wrapText="false" indent="0" shrinkToFit="false"/>
      <protection locked="true" hidden="false"/>
    </xf>
    <xf numFmtId="164" fontId="19" fillId="0" borderId="1" xfId="0" applyFont="true" applyBorder="true" applyAlignment="true" applyProtection="false">
      <alignment horizontal="center"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2">
    <dxf>
      <fill>
        <patternFill patternType="solid">
          <fgColor rgb="FF5B6B80"/>
          <bgColor rgb="FF000000"/>
        </patternFill>
      </fill>
    </dxf>
    <dxf>
      <fill>
        <patternFill patternType="solid">
          <fgColor rgb="FFF2F4F7"/>
          <bgColor rgb="FF000000"/>
        </patternFill>
      </fill>
    </dxf>
    <dxf>
      <fill>
        <patternFill patternType="solid">
          <fgColor rgb="FF667085"/>
          <bgColor rgb="FF000000"/>
        </patternFill>
      </fill>
    </dxf>
    <dxf>
      <fill>
        <patternFill patternType="solid">
          <fgColor rgb="FFFFFFFF"/>
          <bgColor rgb="FF000000"/>
        </patternFill>
      </fill>
    </dxf>
    <dxf>
      <fill>
        <patternFill patternType="solid">
          <fgColor rgb="FF1F3A5F"/>
          <bgColor rgb="FF000000"/>
        </patternFill>
      </fill>
    </dxf>
    <dxf>
      <fill>
        <patternFill patternType="solid">
          <bgColor rgb="FF000000"/>
        </patternFill>
      </fill>
    </dxf>
    <dxf>
      <fill>
        <patternFill>
          <bgColor rgb="FFDCEBFA"/>
        </patternFill>
      </fill>
    </dxf>
    <dxf>
      <font>
        <name val="Arial"/>
        <charset val="1"/>
        <family val="0"/>
        <color rgb="FF98A2B3"/>
      </font>
    </dxf>
    <dxf>
      <font>
        <name val="Arial"/>
        <charset val="1"/>
        <family val="0"/>
        <b val="1"/>
        <color rgb="FF006100"/>
      </font>
      <fill>
        <patternFill>
          <bgColor rgb="FFC6EFCE"/>
        </patternFill>
      </fill>
    </dxf>
    <dxf>
      <font>
        <name val="Arial"/>
        <charset val="1"/>
        <family val="0"/>
        <b val="1"/>
        <color rgb="FF9C5700"/>
      </font>
      <fill>
        <patternFill>
          <bgColor rgb="FFFFEB9C"/>
        </patternFill>
      </fill>
    </dxf>
    <dxf>
      <font>
        <name val="Arial"/>
        <charset val="1"/>
        <family val="0"/>
        <b val="1"/>
        <color rgb="FF9C0006"/>
      </font>
      <fill>
        <patternFill>
          <bgColor rgb="FFFFC7CE"/>
        </patternFill>
      </fill>
    </dxf>
    <dxf>
      <font>
        <name val="Arial"/>
        <charset val="1"/>
        <family val="0"/>
        <b val="1"/>
        <color rgb="FF475467"/>
      </font>
      <fill>
        <patternFill>
          <bgColor rgb="FFE4E7EC"/>
        </patternFill>
      </fill>
    </dxf>
  </dxfs>
  <colors>
    <indexedColors>
      <rgbColor rgb="FF000000"/>
      <rgbColor rgb="FFFFFFFF"/>
      <rgbColor rgb="FFFF0000"/>
      <rgbColor rgb="FF00FF00"/>
      <rgbColor rgb="FF0000FF"/>
      <rgbColor rgb="FFFFFF00"/>
      <rgbColor rgb="FFFF00FF"/>
      <rgbColor rgb="FF00FFFF"/>
      <rgbColor rgb="FF9C0006"/>
      <rgbColor rgb="FF006100"/>
      <rgbColor rgb="FF000080"/>
      <rgbColor rgb="FF5B6B80"/>
      <rgbColor rgb="FF800080"/>
      <rgbColor rgb="FF008080"/>
      <rgbColor rgb="FFD9D9D9"/>
      <rgbColor rgb="FF878787"/>
      <rgbColor rgb="FF9999FF"/>
      <rgbColor rgb="FF993366"/>
      <rgbColor rgb="FFF9F9F9"/>
      <rgbColor rgb="FFDCEBFA"/>
      <rgbColor rgb="FF660066"/>
      <rgbColor rgb="FFFF8080"/>
      <rgbColor rgb="FF0563C1"/>
      <rgbColor rgb="FFD0D5DD"/>
      <rgbColor rgb="FF000080"/>
      <rgbColor rgb="FFFF00FF"/>
      <rgbColor rgb="FFFFFF00"/>
      <rgbColor rgb="FF00FFFF"/>
      <rgbColor rgb="FF800080"/>
      <rgbColor rgb="FF800000"/>
      <rgbColor rgb="FF008080"/>
      <rgbColor rgb="FF0000FF"/>
      <rgbColor rgb="FF00CCFF"/>
      <rgbColor rgb="FFF2F4F7"/>
      <rgbColor rgb="FFC6EFCE"/>
      <rgbColor rgb="FFFFEB9C"/>
      <rgbColor rgb="FFE4E7EC"/>
      <rgbColor rgb="FFFF99CC"/>
      <rgbColor rgb="FFCC99FF"/>
      <rgbColor rgb="FFFFC7CE"/>
      <rgbColor rgb="FF1976D2"/>
      <rgbColor rgb="FF33CCCC"/>
      <rgbColor rgb="FF99CC00"/>
      <rgbColor rgb="FFFFCC00"/>
      <rgbColor rgb="FFF9A825"/>
      <rgbColor rgb="FFFF6600"/>
      <rgbColor rgb="FF667085"/>
      <rgbColor rgb="FF98A2B3"/>
      <rgbColor rgb="FF1F3A5F"/>
      <rgbColor rgb="FF2E7D32"/>
      <rgbColor rgb="FF003300"/>
      <rgbColor rgb="FF333300"/>
      <rgbColor rgb="FF9C5700"/>
      <rgbColor rgb="FF993366"/>
      <rgbColor rgb="FF475467"/>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Adhérents actifs par catégorie</a:t>
            </a:r>
          </a:p>
        </c:rich>
      </c:tx>
      <c:overlay val="0"/>
      <c:spPr>
        <a:noFill/>
        <a:ln w="0">
          <a:noFill/>
        </a:ln>
      </c:spPr>
    </c:title>
    <c:autoTitleDeleted val="0"/>
    <c:plotArea>
      <c:barChart>
        <c:barDir val="bar"/>
        <c:grouping val="clustered"/>
        <c:varyColors val="0"/>
        <c:ser>
          <c:idx val="0"/>
          <c:order val="0"/>
          <c:tx>
            <c:strRef>
              <c:f>'Tableau de bord'!F4</c:f>
              <c:strCache>
                <c:ptCount val="1"/>
                <c:pt idx="0">
                  <c:v>Adhérents actifs</c:v>
                </c:pt>
              </c:strCache>
            </c:strRef>
          </c:tx>
          <c:spPr>
            <a:solidFill>
              <a:srgbClr val="1f3a5f"/>
            </a:solidFill>
            <a:ln w="9360">
              <a:solidFill>
                <a:srgbClr val="f9f9f9"/>
              </a:solidFill>
              <a:round/>
            </a:ln>
          </c:spPr>
          <c:invertIfNegative val="0"/>
          <c:dLbls>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'Tableau de bord'!$E$5:$E$14</c:f>
              <c:strCache>
                <c:ptCount val="10"/>
                <c:pt idx="0">
                  <c:v>École de sport (6-11 ans)</c:v>
                </c:pt>
                <c:pt idx="1">
                  <c:v>Jeunes (12-17 ans)</c:v>
                </c:pt>
                <c:pt idx="2">
                  <c:v>Loisir adulte</c:v>
                </c:pt>
                <c:pt idx="3">
                  <c:v>Compétition adulte</c:v>
                </c:pt>
                <c:pt idx="4">
                  <c:v>Dirigeant / bénévole</c:v>
                </c:pt>
                <c:pt idx="5">
                  <c:v/>
                </c:pt>
                <c:pt idx="6">
                  <c:v/>
                </c:pt>
                <c:pt idx="7">
                  <c:v/>
                </c:pt>
                <c:pt idx="8">
                  <c:v/>
                </c:pt>
                <c:pt idx="9">
                  <c:v/>
                </c:pt>
              </c:strCache>
            </c:strRef>
          </c:cat>
          <c:val>
            <c:numRef>
              <c:f>'Tableau de bord'!$F$5:$F$14</c:f>
              <c:numCache>
                <c:formatCode>General</c:formatCode>
                <c:ptCount val="10"/>
                <c:pt idx="0">
                  <c:v>0</c:v>
                </c:pt>
                <c:pt idx="1">
                  <c:v>0</c:v>
                </c:pt>
                <c:pt idx="2">
                  <c:v>0</c:v>
                </c:pt>
                <c:pt idx="3">
                  <c:v>0</c:v>
                </c:pt>
                <c:pt idx="4">
                  <c:v>0</c:v>
                </c:pt>
              </c:numCache>
            </c:numRef>
          </c:val>
        </c:ser>
        <c:gapWidth val="150"/>
        <c:overlap val="0"/>
        <c:axId val="97798268"/>
        <c:axId val="72817588"/>
      </c:barChart>
      <c:catAx>
        <c:axId val="97798268"/>
        <c:scaling>
          <c:orientation val="maxMin"/>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2817588"/>
        <c:crosses val="autoZero"/>
        <c:auto val="1"/>
        <c:lblAlgn val="ctr"/>
        <c:lblOffset val="100"/>
        <c:noMultiLvlLbl val="0"/>
      </c:catAx>
      <c:valAx>
        <c:axId val="72817588"/>
        <c:scaling>
          <c:orientation val="minMax"/>
        </c:scaling>
        <c:delete val="0"/>
        <c:axPos val="l"/>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7798268"/>
        <c:crosses val="max"/>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4.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4</xdr:col>
      <xdr:colOff>0</xdr:colOff>
      <xdr:row>16</xdr:row>
      <xdr:rowOff>0</xdr:rowOff>
    </xdr:from>
    <xdr:to>
      <xdr:col>8</xdr:col>
      <xdr:colOff>276840</xdr:colOff>
      <xdr:row>31</xdr:row>
      <xdr:rowOff>21960</xdr:rowOff>
    </xdr:to>
    <xdr:graphicFrame>
      <xdr:nvGraphicFramePr>
        <xdr:cNvPr id="0" name="Chart 1"/>
        <xdr:cNvGraphicFramePr/>
      </xdr:nvGraphicFramePr>
      <xdr:xfrm>
        <a:off x="4581360" y="3162240"/>
        <a:ext cx="539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konsors.fr/" TargetMode="External"/>
</Relationships>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_rels/sheet4.xml.rels><?xml version="1.0" encoding="UTF-8"?>
<Relationships xmlns="http://schemas.openxmlformats.org/package/2006/relationships"><Relationship Id="rId1" Type="http://schemas.openxmlformats.org/officeDocument/2006/relationships/drawing" Target="../drawings/drawing3.xml"/>
</Relationships>
</file>

<file path=xl/worksheets/_rels/sheet5.xml.rels><?xml version="1.0" encoding="UTF-8"?>
<Relationships xmlns="http://schemas.openxmlformats.org/package/2006/relationships"><Relationship Id="rId1"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A5F"/>
    <pageSetUpPr fitToPage="true"/>
  </sheetPr>
  <dimension ref="B2:B3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2"/>
  </cols>
  <sheetData>
    <row r="2" customFormat="false" ht="19.7" hidden="false" customHeight="false" outlineLevel="0" collapsed="false">
      <c r="B2" s="1" t="s">
        <v>0</v>
      </c>
    </row>
    <row r="3" customFormat="false" ht="15" hidden="false" customHeight="false" outlineLevel="0" collapsed="false">
      <c r="B3" s="2" t="s">
        <v>1</v>
      </c>
    </row>
    <row r="5" customFormat="false" ht="15" hidden="false" customHeight="false" outlineLevel="0" collapsed="false">
      <c r="B5" s="3" t="s">
        <v>2</v>
      </c>
    </row>
    <row r="6" customFormat="false" ht="33" hidden="false" customHeight="true" outlineLevel="0" collapsed="false">
      <c r="B6" s="4" t="s">
        <v>3</v>
      </c>
    </row>
    <row r="7" customFormat="false" ht="33" hidden="false" customHeight="true" outlineLevel="0" collapsed="false">
      <c r="B7" s="4" t="s">
        <v>4</v>
      </c>
    </row>
    <row r="8" customFormat="false" ht="33" hidden="false" customHeight="true" outlineLevel="0" collapsed="false">
      <c r="B8" s="4" t="s">
        <v>5</v>
      </c>
    </row>
    <row r="9" customFormat="false" ht="33" hidden="false" customHeight="true" outlineLevel="0" collapsed="false">
      <c r="B9" s="4" t="s">
        <v>6</v>
      </c>
    </row>
    <row r="10" customFormat="false" ht="33" hidden="false" customHeight="true" outlineLevel="0" collapsed="false">
      <c r="B10" s="4" t="s">
        <v>7</v>
      </c>
    </row>
    <row r="12" customFormat="false" ht="15" hidden="false" customHeight="false" outlineLevel="0" collapsed="false">
      <c r="B12" s="3" t="s">
        <v>8</v>
      </c>
    </row>
    <row r="13" customFormat="false" ht="18" hidden="false" customHeight="true" outlineLevel="0" collapsed="false">
      <c r="B13" s="4" t="s">
        <v>9</v>
      </c>
    </row>
    <row r="14" customFormat="false" ht="18" hidden="false" customHeight="true" outlineLevel="0" collapsed="false">
      <c r="B14" s="4" t="s">
        <v>10</v>
      </c>
    </row>
    <row r="15" customFormat="false" ht="18" hidden="false" customHeight="true" outlineLevel="0" collapsed="false">
      <c r="B15" s="4" t="s">
        <v>11</v>
      </c>
    </row>
    <row r="17" customFormat="false" ht="15" hidden="false" customHeight="false" outlineLevel="0" collapsed="false">
      <c r="B17" s="3" t="s">
        <v>12</v>
      </c>
    </row>
    <row r="18" customFormat="false" ht="33" hidden="false" customHeight="true" outlineLevel="0" collapsed="false">
      <c r="B18" s="4" t="s">
        <v>13</v>
      </c>
    </row>
    <row r="19" customFormat="false" ht="33" hidden="false" customHeight="true" outlineLevel="0" collapsed="false">
      <c r="B19" s="4" t="s">
        <v>14</v>
      </c>
    </row>
    <row r="20" customFormat="false" ht="18" hidden="false" customHeight="true" outlineLevel="0" collapsed="false">
      <c r="B20" s="4" t="s">
        <v>15</v>
      </c>
    </row>
    <row r="21" customFormat="false" ht="33" hidden="false" customHeight="true" outlineLevel="0" collapsed="false">
      <c r="B21" s="4" t="s">
        <v>16</v>
      </c>
    </row>
    <row r="22" customFormat="false" ht="33" hidden="false" customHeight="true" outlineLevel="0" collapsed="false">
      <c r="B22" s="4" t="s">
        <v>17</v>
      </c>
    </row>
    <row r="24" customFormat="false" ht="15" hidden="false" customHeight="false" outlineLevel="0" collapsed="false">
      <c r="B24" s="3" t="s">
        <v>18</v>
      </c>
    </row>
    <row r="25" customFormat="false" ht="18" hidden="false" customHeight="true" outlineLevel="0" collapsed="false">
      <c r="B25" s="4" t="s">
        <v>19</v>
      </c>
    </row>
    <row r="26" customFormat="false" ht="18" hidden="false" customHeight="true" outlineLevel="0" collapsed="false">
      <c r="B26" s="4" t="s">
        <v>20</v>
      </c>
    </row>
    <row r="27" customFormat="false" ht="33" hidden="false" customHeight="true" outlineLevel="0" collapsed="false">
      <c r="B27" s="4" t="s">
        <v>21</v>
      </c>
    </row>
    <row r="29" customFormat="false" ht="15" hidden="false" customHeight="false" outlineLevel="0" collapsed="false">
      <c r="B29" s="3" t="s">
        <v>22</v>
      </c>
    </row>
    <row r="30" customFormat="false" ht="33" hidden="false" customHeight="true" outlineLevel="0" collapsed="false">
      <c r="B30" s="4" t="s">
        <v>23</v>
      </c>
    </row>
    <row r="32" customFormat="false" ht="15" hidden="false" customHeight="false" outlineLevel="0" collapsed="false">
      <c r="B32" s="3" t="s">
        <v>24</v>
      </c>
    </row>
    <row r="33" customFormat="false" ht="48" hidden="false" customHeight="true" outlineLevel="0" collapsed="false">
      <c r="B33" s="4" t="s">
        <v>25</v>
      </c>
    </row>
    <row r="34" customFormat="false" ht="18" hidden="false" customHeight="true" outlineLevel="0" collapsed="false">
      <c r="B34" s="5" t="s">
        <v>26</v>
      </c>
    </row>
    <row r="36" customFormat="false" ht="15" hidden="false" customHeight="false" outlineLevel="0" collapsed="false">
      <c r="B36" s="6" t="s">
        <v>27</v>
      </c>
    </row>
  </sheetData>
  <hyperlinks>
    <hyperlink ref="B34" r:id="rId1" display="Essai gratuit de 30 jours : https://konsors.fr"/>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E7D32"/>
    <pageSetUpPr fitToPage="true"/>
  </sheetPr>
  <dimension ref="A1:M30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8"/>
    <col collapsed="false" customWidth="true" hidden="false" outlineLevel="0" max="3" min="3" style="0" width="16"/>
    <col collapsed="false" customWidth="true" hidden="false" outlineLevel="0" max="4" min="4" style="0" width="14"/>
    <col collapsed="false" customWidth="true" hidden="false" outlineLevel="0" max="5" min="5" style="0" width="7"/>
    <col collapsed="false" customWidth="true" hidden="false" outlineLevel="0" max="6" min="6" style="0" width="30"/>
    <col collapsed="false" customWidth="true" hidden="false" outlineLevel="0" max="8" min="7" style="0" width="16"/>
    <col collapsed="false" customWidth="true" hidden="false" outlineLevel="0" max="9" min="9" style="0" width="26"/>
    <col collapsed="false" customWidth="true" hidden="false" outlineLevel="0" max="11" min="10" style="0" width="14"/>
    <col collapsed="false" customWidth="true" hidden="false" outlineLevel="0" max="12" min="12" style="0" width="15"/>
    <col collapsed="false" customWidth="true" hidden="false" outlineLevel="0" max="13" min="13" style="0" width="30"/>
  </cols>
  <sheetData>
    <row r="1" customFormat="false" ht="24" hidden="false" customHeight="true" outlineLevel="0" collapsed="false">
      <c r="A1" s="7" t="s">
        <v>28</v>
      </c>
    </row>
    <row r="2" customFormat="false" ht="15" hidden="false" customHeight="false" outlineLevel="0" collapsed="false">
      <c r="A2" s="2" t="s">
        <v>29</v>
      </c>
    </row>
    <row r="4" customFormat="false" ht="33.75" hidden="false" customHeight="true" outlineLevel="0" collapsed="false">
      <c r="A4" s="8" t="s">
        <v>30</v>
      </c>
      <c r="B4" s="9" t="s">
        <v>31</v>
      </c>
      <c r="C4" s="9" t="s">
        <v>32</v>
      </c>
      <c r="D4" s="9" t="s">
        <v>33</v>
      </c>
      <c r="E4" s="8" t="s">
        <v>34</v>
      </c>
      <c r="F4" s="9" t="s">
        <v>35</v>
      </c>
      <c r="G4" s="9" t="s">
        <v>36</v>
      </c>
      <c r="H4" s="9" t="s">
        <v>37</v>
      </c>
      <c r="I4" s="9" t="s">
        <v>38</v>
      </c>
      <c r="J4" s="9" t="s">
        <v>39</v>
      </c>
      <c r="K4" s="9" t="s">
        <v>40</v>
      </c>
      <c r="L4" s="9" t="s">
        <v>41</v>
      </c>
      <c r="M4" s="9" t="s">
        <v>42</v>
      </c>
    </row>
    <row r="5" customFormat="false" ht="15" hidden="false" customHeight="false" outlineLevel="0" collapsed="false">
      <c r="A5" s="10" t="n">
        <v>1</v>
      </c>
      <c r="B5" s="11"/>
      <c r="C5" s="11"/>
      <c r="D5" s="12"/>
      <c r="E5" s="13" t="str">
        <f aca="true">IF($D5="","",IFERROR(DATEDIF($D5,TODAY(),"Y"),""))</f>
        <v/>
      </c>
      <c r="F5" s="11"/>
      <c r="G5" s="11"/>
      <c r="H5" s="11"/>
      <c r="I5" s="11"/>
      <c r="J5" s="14"/>
      <c r="K5" s="12"/>
      <c r="L5" s="11"/>
      <c r="M5" s="11"/>
    </row>
    <row r="6" customFormat="false" ht="15" hidden="false" customHeight="false" outlineLevel="0" collapsed="false">
      <c r="A6" s="10" t="n">
        <v>2</v>
      </c>
      <c r="B6" s="11"/>
      <c r="C6" s="11"/>
      <c r="D6" s="12"/>
      <c r="E6" s="13" t="str">
        <f aca="true">IF($D6="","",IFERROR(DATEDIF($D6,TODAY(),"Y"),""))</f>
        <v/>
      </c>
      <c r="F6" s="11"/>
      <c r="G6" s="11"/>
      <c r="H6" s="11"/>
      <c r="I6" s="11"/>
      <c r="J6" s="14"/>
      <c r="K6" s="12"/>
      <c r="L6" s="11"/>
      <c r="M6" s="11"/>
    </row>
    <row r="7" customFormat="false" ht="15" hidden="false" customHeight="false" outlineLevel="0" collapsed="false">
      <c r="A7" s="10" t="n">
        <v>3</v>
      </c>
      <c r="B7" s="11"/>
      <c r="C7" s="11"/>
      <c r="D7" s="12"/>
      <c r="E7" s="13" t="str">
        <f aca="true">IF($D7="","",IFERROR(DATEDIF($D7,TODAY(),"Y"),""))</f>
        <v/>
      </c>
      <c r="F7" s="11"/>
      <c r="G7" s="11"/>
      <c r="H7" s="11"/>
      <c r="I7" s="11"/>
      <c r="J7" s="14"/>
      <c r="K7" s="12"/>
      <c r="L7" s="11"/>
      <c r="M7" s="11"/>
    </row>
    <row r="8" customFormat="false" ht="15" hidden="false" customHeight="false" outlineLevel="0" collapsed="false">
      <c r="A8" s="10" t="n">
        <v>4</v>
      </c>
      <c r="B8" s="11"/>
      <c r="C8" s="11"/>
      <c r="D8" s="12"/>
      <c r="E8" s="13" t="str">
        <f aca="true">IF($D8="","",IFERROR(DATEDIF($D8,TODAY(),"Y"),""))</f>
        <v/>
      </c>
      <c r="F8" s="11"/>
      <c r="G8" s="11"/>
      <c r="H8" s="11"/>
      <c r="I8" s="11"/>
      <c r="J8" s="14"/>
      <c r="K8" s="12"/>
      <c r="L8" s="11"/>
      <c r="M8" s="11"/>
    </row>
    <row r="9" customFormat="false" ht="15" hidden="false" customHeight="false" outlineLevel="0" collapsed="false">
      <c r="A9" s="10" t="n">
        <v>5</v>
      </c>
      <c r="B9" s="11"/>
      <c r="C9" s="11"/>
      <c r="D9" s="12"/>
      <c r="E9" s="13" t="str">
        <f aca="true">IF($D9="","",IFERROR(DATEDIF($D9,TODAY(),"Y"),""))</f>
        <v/>
      </c>
      <c r="F9" s="11"/>
      <c r="G9" s="11"/>
      <c r="H9" s="11"/>
      <c r="I9" s="11"/>
      <c r="J9" s="14"/>
      <c r="K9" s="12"/>
      <c r="L9" s="11"/>
      <c r="M9" s="11"/>
    </row>
    <row r="10" customFormat="false" ht="15" hidden="false" customHeight="false" outlineLevel="0" collapsed="false">
      <c r="A10" s="10" t="n">
        <v>6</v>
      </c>
      <c r="B10" s="11"/>
      <c r="C10" s="11"/>
      <c r="D10" s="12"/>
      <c r="E10" s="13" t="str">
        <f aca="true">IF($D10="","",IFERROR(DATEDIF($D10,TODAY(),"Y"),""))</f>
        <v/>
      </c>
      <c r="F10" s="11"/>
      <c r="G10" s="11"/>
      <c r="H10" s="11"/>
      <c r="I10" s="11"/>
      <c r="J10" s="14"/>
      <c r="K10" s="12"/>
      <c r="L10" s="11"/>
      <c r="M10" s="11"/>
    </row>
    <row r="11" customFormat="false" ht="15" hidden="false" customHeight="false" outlineLevel="0" collapsed="false">
      <c r="A11" s="10" t="n">
        <v>7</v>
      </c>
      <c r="B11" s="11"/>
      <c r="C11" s="11"/>
      <c r="D11" s="12"/>
      <c r="E11" s="13" t="str">
        <f aca="true">IF($D11="","",IFERROR(DATEDIF($D11,TODAY(),"Y"),""))</f>
        <v/>
      </c>
      <c r="F11" s="11"/>
      <c r="G11" s="11"/>
      <c r="H11" s="11"/>
      <c r="I11" s="11"/>
      <c r="J11" s="14"/>
      <c r="K11" s="12"/>
      <c r="L11" s="11"/>
      <c r="M11" s="11"/>
    </row>
    <row r="12" customFormat="false" ht="15" hidden="false" customHeight="false" outlineLevel="0" collapsed="false">
      <c r="A12" s="10" t="n">
        <v>8</v>
      </c>
      <c r="B12" s="11"/>
      <c r="C12" s="11"/>
      <c r="D12" s="12"/>
      <c r="E12" s="13" t="str">
        <f aca="true">IF($D12="","",IFERROR(DATEDIF($D12,TODAY(),"Y"),""))</f>
        <v/>
      </c>
      <c r="F12" s="11"/>
      <c r="G12" s="11"/>
      <c r="H12" s="11"/>
      <c r="I12" s="11"/>
      <c r="J12" s="14"/>
      <c r="K12" s="12"/>
      <c r="L12" s="11"/>
      <c r="M12" s="11"/>
    </row>
    <row r="13" customFormat="false" ht="15" hidden="false" customHeight="false" outlineLevel="0" collapsed="false">
      <c r="A13" s="10" t="n">
        <v>9</v>
      </c>
      <c r="B13" s="11"/>
      <c r="C13" s="11"/>
      <c r="D13" s="12"/>
      <c r="E13" s="13" t="str">
        <f aca="true">IF($D13="","",IFERROR(DATEDIF($D13,TODAY(),"Y"),""))</f>
        <v/>
      </c>
      <c r="F13" s="11"/>
      <c r="G13" s="11"/>
      <c r="H13" s="11"/>
      <c r="I13" s="11"/>
      <c r="J13" s="14"/>
      <c r="K13" s="12"/>
      <c r="L13" s="11"/>
      <c r="M13" s="11"/>
    </row>
    <row r="14" customFormat="false" ht="15" hidden="false" customHeight="false" outlineLevel="0" collapsed="false">
      <c r="A14" s="10" t="n">
        <v>10</v>
      </c>
      <c r="B14" s="11"/>
      <c r="C14" s="11"/>
      <c r="D14" s="12"/>
      <c r="E14" s="13" t="str">
        <f aca="true">IF($D14="","",IFERROR(DATEDIF($D14,TODAY(),"Y"),""))</f>
        <v/>
      </c>
      <c r="F14" s="11"/>
      <c r="G14" s="11"/>
      <c r="H14" s="11"/>
      <c r="I14" s="11"/>
      <c r="J14" s="14"/>
      <c r="K14" s="12"/>
      <c r="L14" s="11"/>
      <c r="M14" s="11"/>
    </row>
    <row r="15" customFormat="false" ht="15" hidden="false" customHeight="false" outlineLevel="0" collapsed="false">
      <c r="A15" s="10" t="n">
        <v>11</v>
      </c>
      <c r="B15" s="11"/>
      <c r="C15" s="11"/>
      <c r="D15" s="12"/>
      <c r="E15" s="13" t="str">
        <f aca="true">IF($D15="","",IFERROR(DATEDIF($D15,TODAY(),"Y"),""))</f>
        <v/>
      </c>
      <c r="F15" s="11"/>
      <c r="G15" s="11"/>
      <c r="H15" s="11"/>
      <c r="I15" s="11"/>
      <c r="J15" s="14"/>
      <c r="K15" s="12"/>
      <c r="L15" s="11"/>
      <c r="M15" s="11"/>
    </row>
    <row r="16" customFormat="false" ht="15" hidden="false" customHeight="false" outlineLevel="0" collapsed="false">
      <c r="A16" s="10" t="n">
        <v>12</v>
      </c>
      <c r="B16" s="11"/>
      <c r="C16" s="11"/>
      <c r="D16" s="12"/>
      <c r="E16" s="13" t="str">
        <f aca="true">IF($D16="","",IFERROR(DATEDIF($D16,TODAY(),"Y"),""))</f>
        <v/>
      </c>
      <c r="F16" s="11"/>
      <c r="G16" s="11"/>
      <c r="H16" s="11"/>
      <c r="I16" s="11"/>
      <c r="J16" s="14"/>
      <c r="K16" s="12"/>
      <c r="L16" s="11"/>
      <c r="M16" s="11"/>
    </row>
    <row r="17" customFormat="false" ht="15" hidden="false" customHeight="false" outlineLevel="0" collapsed="false">
      <c r="A17" s="10" t="n">
        <v>13</v>
      </c>
      <c r="B17" s="11"/>
      <c r="C17" s="11"/>
      <c r="D17" s="12"/>
      <c r="E17" s="13" t="str">
        <f aca="true">IF($D17="","",IFERROR(DATEDIF($D17,TODAY(),"Y"),""))</f>
        <v/>
      </c>
      <c r="F17" s="11"/>
      <c r="G17" s="11"/>
      <c r="H17" s="11"/>
      <c r="I17" s="11"/>
      <c r="J17" s="14"/>
      <c r="K17" s="12"/>
      <c r="L17" s="11"/>
      <c r="M17" s="11"/>
    </row>
    <row r="18" customFormat="false" ht="15" hidden="false" customHeight="false" outlineLevel="0" collapsed="false">
      <c r="A18" s="10" t="n">
        <v>14</v>
      </c>
      <c r="B18" s="11"/>
      <c r="C18" s="11"/>
      <c r="D18" s="12"/>
      <c r="E18" s="13" t="str">
        <f aca="true">IF($D18="","",IFERROR(DATEDIF($D18,TODAY(),"Y"),""))</f>
        <v/>
      </c>
      <c r="F18" s="11"/>
      <c r="G18" s="11"/>
      <c r="H18" s="11"/>
      <c r="I18" s="11"/>
      <c r="J18" s="14"/>
      <c r="K18" s="12"/>
      <c r="L18" s="11"/>
      <c r="M18" s="11"/>
    </row>
    <row r="19" customFormat="false" ht="15" hidden="false" customHeight="false" outlineLevel="0" collapsed="false">
      <c r="A19" s="10" t="n">
        <v>15</v>
      </c>
      <c r="B19" s="11"/>
      <c r="C19" s="11"/>
      <c r="D19" s="12"/>
      <c r="E19" s="13" t="str">
        <f aca="true">IF($D19="","",IFERROR(DATEDIF($D19,TODAY(),"Y"),""))</f>
        <v/>
      </c>
      <c r="F19" s="11"/>
      <c r="G19" s="11"/>
      <c r="H19" s="11"/>
      <c r="I19" s="11"/>
      <c r="J19" s="14"/>
      <c r="K19" s="12"/>
      <c r="L19" s="11"/>
      <c r="M19" s="11"/>
    </row>
    <row r="20" customFormat="false" ht="15" hidden="false" customHeight="false" outlineLevel="0" collapsed="false">
      <c r="A20" s="10" t="n">
        <v>16</v>
      </c>
      <c r="B20" s="11"/>
      <c r="C20" s="11"/>
      <c r="D20" s="12"/>
      <c r="E20" s="13" t="str">
        <f aca="true">IF($D20="","",IFERROR(DATEDIF($D20,TODAY(),"Y"),""))</f>
        <v/>
      </c>
      <c r="F20" s="11"/>
      <c r="G20" s="11"/>
      <c r="H20" s="11"/>
      <c r="I20" s="11"/>
      <c r="J20" s="14"/>
      <c r="K20" s="12"/>
      <c r="L20" s="11"/>
      <c r="M20" s="11"/>
    </row>
    <row r="21" customFormat="false" ht="15" hidden="false" customHeight="false" outlineLevel="0" collapsed="false">
      <c r="A21" s="10" t="n">
        <v>17</v>
      </c>
      <c r="B21" s="11"/>
      <c r="C21" s="11"/>
      <c r="D21" s="12"/>
      <c r="E21" s="13" t="str">
        <f aca="true">IF($D21="","",IFERROR(DATEDIF($D21,TODAY(),"Y"),""))</f>
        <v/>
      </c>
      <c r="F21" s="11"/>
      <c r="G21" s="11"/>
      <c r="H21" s="11"/>
      <c r="I21" s="11"/>
      <c r="J21" s="14"/>
      <c r="K21" s="12"/>
      <c r="L21" s="11"/>
      <c r="M21" s="11"/>
    </row>
    <row r="22" customFormat="false" ht="15" hidden="false" customHeight="false" outlineLevel="0" collapsed="false">
      <c r="A22" s="10" t="n">
        <v>18</v>
      </c>
      <c r="B22" s="11"/>
      <c r="C22" s="11"/>
      <c r="D22" s="12"/>
      <c r="E22" s="13" t="str">
        <f aca="true">IF($D22="","",IFERROR(DATEDIF($D22,TODAY(),"Y"),""))</f>
        <v/>
      </c>
      <c r="F22" s="11"/>
      <c r="G22" s="11"/>
      <c r="H22" s="11"/>
      <c r="I22" s="11"/>
      <c r="J22" s="14"/>
      <c r="K22" s="12"/>
      <c r="L22" s="11"/>
      <c r="M22" s="11"/>
    </row>
    <row r="23" customFormat="false" ht="15" hidden="false" customHeight="false" outlineLevel="0" collapsed="false">
      <c r="A23" s="10" t="n">
        <v>19</v>
      </c>
      <c r="B23" s="11"/>
      <c r="C23" s="11"/>
      <c r="D23" s="12"/>
      <c r="E23" s="13" t="str">
        <f aca="true">IF($D23="","",IFERROR(DATEDIF($D23,TODAY(),"Y"),""))</f>
        <v/>
      </c>
      <c r="F23" s="11"/>
      <c r="G23" s="11"/>
      <c r="H23" s="11"/>
      <c r="I23" s="11"/>
      <c r="J23" s="14"/>
      <c r="K23" s="12"/>
      <c r="L23" s="11"/>
      <c r="M23" s="11"/>
    </row>
    <row r="24" customFormat="false" ht="15" hidden="false" customHeight="false" outlineLevel="0" collapsed="false">
      <c r="A24" s="10" t="n">
        <v>20</v>
      </c>
      <c r="B24" s="11"/>
      <c r="C24" s="11"/>
      <c r="D24" s="12"/>
      <c r="E24" s="13" t="str">
        <f aca="true">IF($D24="","",IFERROR(DATEDIF($D24,TODAY(),"Y"),""))</f>
        <v/>
      </c>
      <c r="F24" s="11"/>
      <c r="G24" s="11"/>
      <c r="H24" s="11"/>
      <c r="I24" s="11"/>
      <c r="J24" s="14"/>
      <c r="K24" s="12"/>
      <c r="L24" s="11"/>
      <c r="M24" s="11"/>
    </row>
    <row r="25" customFormat="false" ht="15" hidden="false" customHeight="false" outlineLevel="0" collapsed="false">
      <c r="A25" s="10" t="n">
        <v>21</v>
      </c>
      <c r="B25" s="11"/>
      <c r="C25" s="11"/>
      <c r="D25" s="12"/>
      <c r="E25" s="13" t="str">
        <f aca="true">IF($D25="","",IFERROR(DATEDIF($D25,TODAY(),"Y"),""))</f>
        <v/>
      </c>
      <c r="F25" s="11"/>
      <c r="G25" s="11"/>
      <c r="H25" s="11"/>
      <c r="I25" s="11"/>
      <c r="J25" s="14"/>
      <c r="K25" s="12"/>
      <c r="L25" s="11"/>
      <c r="M25" s="11"/>
    </row>
    <row r="26" customFormat="false" ht="15" hidden="false" customHeight="false" outlineLevel="0" collapsed="false">
      <c r="A26" s="10" t="n">
        <v>22</v>
      </c>
      <c r="B26" s="11"/>
      <c r="C26" s="11"/>
      <c r="D26" s="12"/>
      <c r="E26" s="13" t="str">
        <f aca="true">IF($D26="","",IFERROR(DATEDIF($D26,TODAY(),"Y"),""))</f>
        <v/>
      </c>
      <c r="F26" s="11"/>
      <c r="G26" s="11"/>
      <c r="H26" s="11"/>
      <c r="I26" s="11"/>
      <c r="J26" s="14"/>
      <c r="K26" s="12"/>
      <c r="L26" s="11"/>
      <c r="M26" s="11"/>
    </row>
    <row r="27" customFormat="false" ht="15" hidden="false" customHeight="false" outlineLevel="0" collapsed="false">
      <c r="A27" s="10" t="n">
        <v>23</v>
      </c>
      <c r="B27" s="11"/>
      <c r="C27" s="11"/>
      <c r="D27" s="12"/>
      <c r="E27" s="13" t="str">
        <f aca="true">IF($D27="","",IFERROR(DATEDIF($D27,TODAY(),"Y"),""))</f>
        <v/>
      </c>
      <c r="F27" s="11"/>
      <c r="G27" s="11"/>
      <c r="H27" s="11"/>
      <c r="I27" s="11"/>
      <c r="J27" s="14"/>
      <c r="K27" s="12"/>
      <c r="L27" s="11"/>
      <c r="M27" s="11"/>
    </row>
    <row r="28" customFormat="false" ht="15" hidden="false" customHeight="false" outlineLevel="0" collapsed="false">
      <c r="A28" s="10" t="n">
        <v>24</v>
      </c>
      <c r="B28" s="11"/>
      <c r="C28" s="11"/>
      <c r="D28" s="12"/>
      <c r="E28" s="13" t="str">
        <f aca="true">IF($D28="","",IFERROR(DATEDIF($D28,TODAY(),"Y"),""))</f>
        <v/>
      </c>
      <c r="F28" s="11"/>
      <c r="G28" s="11"/>
      <c r="H28" s="11"/>
      <c r="I28" s="11"/>
      <c r="J28" s="14"/>
      <c r="K28" s="12"/>
      <c r="L28" s="11"/>
      <c r="M28" s="11"/>
    </row>
    <row r="29" customFormat="false" ht="15" hidden="false" customHeight="false" outlineLevel="0" collapsed="false">
      <c r="A29" s="10" t="n">
        <v>25</v>
      </c>
      <c r="B29" s="11"/>
      <c r="C29" s="11"/>
      <c r="D29" s="12"/>
      <c r="E29" s="13" t="str">
        <f aca="true">IF($D29="","",IFERROR(DATEDIF($D29,TODAY(),"Y"),""))</f>
        <v/>
      </c>
      <c r="F29" s="11"/>
      <c r="G29" s="11"/>
      <c r="H29" s="11"/>
      <c r="I29" s="11"/>
      <c r="J29" s="14"/>
      <c r="K29" s="12"/>
      <c r="L29" s="11"/>
      <c r="M29" s="11"/>
    </row>
    <row r="30" customFormat="false" ht="15" hidden="false" customHeight="false" outlineLevel="0" collapsed="false">
      <c r="A30" s="10" t="n">
        <v>26</v>
      </c>
      <c r="B30" s="11"/>
      <c r="C30" s="11"/>
      <c r="D30" s="12"/>
      <c r="E30" s="13" t="str">
        <f aca="true">IF($D30="","",IFERROR(DATEDIF($D30,TODAY(),"Y"),""))</f>
        <v/>
      </c>
      <c r="F30" s="11"/>
      <c r="G30" s="11"/>
      <c r="H30" s="11"/>
      <c r="I30" s="11"/>
      <c r="J30" s="14"/>
      <c r="K30" s="12"/>
      <c r="L30" s="11"/>
      <c r="M30" s="11"/>
    </row>
    <row r="31" customFormat="false" ht="15" hidden="false" customHeight="false" outlineLevel="0" collapsed="false">
      <c r="A31" s="10" t="n">
        <v>27</v>
      </c>
      <c r="B31" s="11"/>
      <c r="C31" s="11"/>
      <c r="D31" s="12"/>
      <c r="E31" s="13" t="str">
        <f aca="true">IF($D31="","",IFERROR(DATEDIF($D31,TODAY(),"Y"),""))</f>
        <v/>
      </c>
      <c r="F31" s="11"/>
      <c r="G31" s="11"/>
      <c r="H31" s="11"/>
      <c r="I31" s="11"/>
      <c r="J31" s="14"/>
      <c r="K31" s="12"/>
      <c r="L31" s="11"/>
      <c r="M31" s="11"/>
    </row>
    <row r="32" customFormat="false" ht="15" hidden="false" customHeight="false" outlineLevel="0" collapsed="false">
      <c r="A32" s="10" t="n">
        <v>28</v>
      </c>
      <c r="B32" s="11"/>
      <c r="C32" s="11"/>
      <c r="D32" s="12"/>
      <c r="E32" s="13" t="str">
        <f aca="true">IF($D32="","",IFERROR(DATEDIF($D32,TODAY(),"Y"),""))</f>
        <v/>
      </c>
      <c r="F32" s="11"/>
      <c r="G32" s="11"/>
      <c r="H32" s="11"/>
      <c r="I32" s="11"/>
      <c r="J32" s="14"/>
      <c r="K32" s="12"/>
      <c r="L32" s="11"/>
      <c r="M32" s="11"/>
    </row>
    <row r="33" customFormat="false" ht="15" hidden="false" customHeight="false" outlineLevel="0" collapsed="false">
      <c r="A33" s="10" t="n">
        <v>29</v>
      </c>
      <c r="B33" s="11"/>
      <c r="C33" s="11"/>
      <c r="D33" s="12"/>
      <c r="E33" s="13" t="str">
        <f aca="true">IF($D33="","",IFERROR(DATEDIF($D33,TODAY(),"Y"),""))</f>
        <v/>
      </c>
      <c r="F33" s="11"/>
      <c r="G33" s="11"/>
      <c r="H33" s="11"/>
      <c r="I33" s="11"/>
      <c r="J33" s="14"/>
      <c r="K33" s="12"/>
      <c r="L33" s="11"/>
      <c r="M33" s="11"/>
    </row>
    <row r="34" customFormat="false" ht="15" hidden="false" customHeight="false" outlineLevel="0" collapsed="false">
      <c r="A34" s="10" t="n">
        <v>30</v>
      </c>
      <c r="B34" s="11"/>
      <c r="C34" s="11"/>
      <c r="D34" s="12"/>
      <c r="E34" s="13" t="str">
        <f aca="true">IF($D34="","",IFERROR(DATEDIF($D34,TODAY(),"Y"),""))</f>
        <v/>
      </c>
      <c r="F34" s="11"/>
      <c r="G34" s="11"/>
      <c r="H34" s="11"/>
      <c r="I34" s="11"/>
      <c r="J34" s="14"/>
      <c r="K34" s="12"/>
      <c r="L34" s="11"/>
      <c r="M34" s="11"/>
    </row>
    <row r="35" customFormat="false" ht="15" hidden="false" customHeight="false" outlineLevel="0" collapsed="false">
      <c r="A35" s="10" t="n">
        <v>31</v>
      </c>
      <c r="B35" s="11"/>
      <c r="C35" s="11"/>
      <c r="D35" s="12"/>
      <c r="E35" s="13" t="str">
        <f aca="true">IF($D35="","",IFERROR(DATEDIF($D35,TODAY(),"Y"),""))</f>
        <v/>
      </c>
      <c r="F35" s="11"/>
      <c r="G35" s="11"/>
      <c r="H35" s="11"/>
      <c r="I35" s="11"/>
      <c r="J35" s="14"/>
      <c r="K35" s="12"/>
      <c r="L35" s="11"/>
      <c r="M35" s="11"/>
    </row>
    <row r="36" customFormat="false" ht="15" hidden="false" customHeight="false" outlineLevel="0" collapsed="false">
      <c r="A36" s="10" t="n">
        <v>32</v>
      </c>
      <c r="B36" s="11"/>
      <c r="C36" s="11"/>
      <c r="D36" s="12"/>
      <c r="E36" s="13" t="str">
        <f aca="true">IF($D36="","",IFERROR(DATEDIF($D36,TODAY(),"Y"),""))</f>
        <v/>
      </c>
      <c r="F36" s="11"/>
      <c r="G36" s="11"/>
      <c r="H36" s="11"/>
      <c r="I36" s="11"/>
      <c r="J36" s="14"/>
      <c r="K36" s="12"/>
      <c r="L36" s="11"/>
      <c r="M36" s="11"/>
    </row>
    <row r="37" customFormat="false" ht="15" hidden="false" customHeight="false" outlineLevel="0" collapsed="false">
      <c r="A37" s="10" t="n">
        <v>33</v>
      </c>
      <c r="B37" s="11"/>
      <c r="C37" s="11"/>
      <c r="D37" s="12"/>
      <c r="E37" s="13" t="str">
        <f aca="true">IF($D37="","",IFERROR(DATEDIF($D37,TODAY(),"Y"),""))</f>
        <v/>
      </c>
      <c r="F37" s="11"/>
      <c r="G37" s="11"/>
      <c r="H37" s="11"/>
      <c r="I37" s="11"/>
      <c r="J37" s="14"/>
      <c r="K37" s="12"/>
      <c r="L37" s="11"/>
      <c r="M37" s="11"/>
    </row>
    <row r="38" customFormat="false" ht="15" hidden="false" customHeight="false" outlineLevel="0" collapsed="false">
      <c r="A38" s="10" t="n">
        <v>34</v>
      </c>
      <c r="B38" s="11"/>
      <c r="C38" s="11"/>
      <c r="D38" s="12"/>
      <c r="E38" s="13" t="str">
        <f aca="true">IF($D38="","",IFERROR(DATEDIF($D38,TODAY(),"Y"),""))</f>
        <v/>
      </c>
      <c r="F38" s="11"/>
      <c r="G38" s="11"/>
      <c r="H38" s="11"/>
      <c r="I38" s="11"/>
      <c r="J38" s="14"/>
      <c r="K38" s="12"/>
      <c r="L38" s="11"/>
      <c r="M38" s="11"/>
    </row>
    <row r="39" customFormat="false" ht="15" hidden="false" customHeight="false" outlineLevel="0" collapsed="false">
      <c r="A39" s="10" t="n">
        <v>35</v>
      </c>
      <c r="B39" s="11"/>
      <c r="C39" s="11"/>
      <c r="D39" s="12"/>
      <c r="E39" s="13" t="str">
        <f aca="true">IF($D39="","",IFERROR(DATEDIF($D39,TODAY(),"Y"),""))</f>
        <v/>
      </c>
      <c r="F39" s="11"/>
      <c r="G39" s="11"/>
      <c r="H39" s="11"/>
      <c r="I39" s="11"/>
      <c r="J39" s="14"/>
      <c r="K39" s="12"/>
      <c r="L39" s="11"/>
      <c r="M39" s="11"/>
    </row>
    <row r="40" customFormat="false" ht="15" hidden="false" customHeight="false" outlineLevel="0" collapsed="false">
      <c r="A40" s="10" t="n">
        <v>36</v>
      </c>
      <c r="B40" s="11"/>
      <c r="C40" s="11"/>
      <c r="D40" s="12"/>
      <c r="E40" s="13" t="str">
        <f aca="true">IF($D40="","",IFERROR(DATEDIF($D40,TODAY(),"Y"),""))</f>
        <v/>
      </c>
      <c r="F40" s="11"/>
      <c r="G40" s="11"/>
      <c r="H40" s="11"/>
      <c r="I40" s="11"/>
      <c r="J40" s="14"/>
      <c r="K40" s="12"/>
      <c r="L40" s="11"/>
      <c r="M40" s="11"/>
    </row>
    <row r="41" customFormat="false" ht="15" hidden="false" customHeight="false" outlineLevel="0" collapsed="false">
      <c r="A41" s="10" t="n">
        <v>37</v>
      </c>
      <c r="B41" s="11"/>
      <c r="C41" s="11"/>
      <c r="D41" s="12"/>
      <c r="E41" s="13" t="str">
        <f aca="true">IF($D41="","",IFERROR(DATEDIF($D41,TODAY(),"Y"),""))</f>
        <v/>
      </c>
      <c r="F41" s="11"/>
      <c r="G41" s="11"/>
      <c r="H41" s="11"/>
      <c r="I41" s="11"/>
      <c r="J41" s="14"/>
      <c r="K41" s="12"/>
      <c r="L41" s="11"/>
      <c r="M41" s="11"/>
    </row>
    <row r="42" customFormat="false" ht="15" hidden="false" customHeight="false" outlineLevel="0" collapsed="false">
      <c r="A42" s="10" t="n">
        <v>38</v>
      </c>
      <c r="B42" s="11"/>
      <c r="C42" s="11"/>
      <c r="D42" s="12"/>
      <c r="E42" s="13" t="str">
        <f aca="true">IF($D42="","",IFERROR(DATEDIF($D42,TODAY(),"Y"),""))</f>
        <v/>
      </c>
      <c r="F42" s="11"/>
      <c r="G42" s="11"/>
      <c r="H42" s="11"/>
      <c r="I42" s="11"/>
      <c r="J42" s="14"/>
      <c r="K42" s="12"/>
      <c r="L42" s="11"/>
      <c r="M42" s="11"/>
    </row>
    <row r="43" customFormat="false" ht="15" hidden="false" customHeight="false" outlineLevel="0" collapsed="false">
      <c r="A43" s="10" t="n">
        <v>39</v>
      </c>
      <c r="B43" s="11"/>
      <c r="C43" s="11"/>
      <c r="D43" s="12"/>
      <c r="E43" s="13" t="str">
        <f aca="true">IF($D43="","",IFERROR(DATEDIF($D43,TODAY(),"Y"),""))</f>
        <v/>
      </c>
      <c r="F43" s="11"/>
      <c r="G43" s="11"/>
      <c r="H43" s="11"/>
      <c r="I43" s="11"/>
      <c r="J43" s="14"/>
      <c r="K43" s="12"/>
      <c r="L43" s="11"/>
      <c r="M43" s="11"/>
    </row>
    <row r="44" customFormat="false" ht="15" hidden="false" customHeight="false" outlineLevel="0" collapsed="false">
      <c r="A44" s="10" t="n">
        <v>40</v>
      </c>
      <c r="B44" s="11"/>
      <c r="C44" s="11"/>
      <c r="D44" s="12"/>
      <c r="E44" s="13" t="str">
        <f aca="true">IF($D44="","",IFERROR(DATEDIF($D44,TODAY(),"Y"),""))</f>
        <v/>
      </c>
      <c r="F44" s="11"/>
      <c r="G44" s="11"/>
      <c r="H44" s="11"/>
      <c r="I44" s="11"/>
      <c r="J44" s="14"/>
      <c r="K44" s="12"/>
      <c r="L44" s="11"/>
      <c r="M44" s="11"/>
    </row>
    <row r="45" customFormat="false" ht="15" hidden="false" customHeight="false" outlineLevel="0" collapsed="false">
      <c r="A45" s="10" t="n">
        <v>41</v>
      </c>
      <c r="B45" s="11"/>
      <c r="C45" s="11"/>
      <c r="D45" s="12"/>
      <c r="E45" s="13" t="str">
        <f aca="true">IF($D45="","",IFERROR(DATEDIF($D45,TODAY(),"Y"),""))</f>
        <v/>
      </c>
      <c r="F45" s="11"/>
      <c r="G45" s="11"/>
      <c r="H45" s="11"/>
      <c r="I45" s="11"/>
      <c r="J45" s="14"/>
      <c r="K45" s="12"/>
      <c r="L45" s="11"/>
      <c r="M45" s="11"/>
    </row>
    <row r="46" customFormat="false" ht="15" hidden="false" customHeight="false" outlineLevel="0" collapsed="false">
      <c r="A46" s="10" t="n">
        <v>42</v>
      </c>
      <c r="B46" s="11"/>
      <c r="C46" s="11"/>
      <c r="D46" s="12"/>
      <c r="E46" s="13" t="str">
        <f aca="true">IF($D46="","",IFERROR(DATEDIF($D46,TODAY(),"Y"),""))</f>
        <v/>
      </c>
      <c r="F46" s="11"/>
      <c r="G46" s="11"/>
      <c r="H46" s="11"/>
      <c r="I46" s="11"/>
      <c r="J46" s="14"/>
      <c r="K46" s="12"/>
      <c r="L46" s="11"/>
      <c r="M46" s="11"/>
    </row>
    <row r="47" customFormat="false" ht="15" hidden="false" customHeight="false" outlineLevel="0" collapsed="false">
      <c r="A47" s="10" t="n">
        <v>43</v>
      </c>
      <c r="B47" s="11"/>
      <c r="C47" s="11"/>
      <c r="D47" s="12"/>
      <c r="E47" s="13" t="str">
        <f aca="true">IF($D47="","",IFERROR(DATEDIF($D47,TODAY(),"Y"),""))</f>
        <v/>
      </c>
      <c r="F47" s="11"/>
      <c r="G47" s="11"/>
      <c r="H47" s="11"/>
      <c r="I47" s="11"/>
      <c r="J47" s="14"/>
      <c r="K47" s="12"/>
      <c r="L47" s="11"/>
      <c r="M47" s="11"/>
    </row>
    <row r="48" customFormat="false" ht="15" hidden="false" customHeight="false" outlineLevel="0" collapsed="false">
      <c r="A48" s="10" t="n">
        <v>44</v>
      </c>
      <c r="B48" s="11"/>
      <c r="C48" s="11"/>
      <c r="D48" s="12"/>
      <c r="E48" s="13" t="str">
        <f aca="true">IF($D48="","",IFERROR(DATEDIF($D48,TODAY(),"Y"),""))</f>
        <v/>
      </c>
      <c r="F48" s="11"/>
      <c r="G48" s="11"/>
      <c r="H48" s="11"/>
      <c r="I48" s="11"/>
      <c r="J48" s="14"/>
      <c r="K48" s="12"/>
      <c r="L48" s="11"/>
      <c r="M48" s="11"/>
    </row>
    <row r="49" customFormat="false" ht="15" hidden="false" customHeight="false" outlineLevel="0" collapsed="false">
      <c r="A49" s="10" t="n">
        <v>45</v>
      </c>
      <c r="B49" s="11"/>
      <c r="C49" s="11"/>
      <c r="D49" s="12"/>
      <c r="E49" s="13" t="str">
        <f aca="true">IF($D49="","",IFERROR(DATEDIF($D49,TODAY(),"Y"),""))</f>
        <v/>
      </c>
      <c r="F49" s="11"/>
      <c r="G49" s="11"/>
      <c r="H49" s="11"/>
      <c r="I49" s="11"/>
      <c r="J49" s="14"/>
      <c r="K49" s="12"/>
      <c r="L49" s="11"/>
      <c r="M49" s="11"/>
    </row>
    <row r="50" customFormat="false" ht="15" hidden="false" customHeight="false" outlineLevel="0" collapsed="false">
      <c r="A50" s="10" t="n">
        <v>46</v>
      </c>
      <c r="B50" s="11"/>
      <c r="C50" s="11"/>
      <c r="D50" s="12"/>
      <c r="E50" s="13" t="str">
        <f aca="true">IF($D50="","",IFERROR(DATEDIF($D50,TODAY(),"Y"),""))</f>
        <v/>
      </c>
      <c r="F50" s="11"/>
      <c r="G50" s="11"/>
      <c r="H50" s="11"/>
      <c r="I50" s="11"/>
      <c r="J50" s="14"/>
      <c r="K50" s="12"/>
      <c r="L50" s="11"/>
      <c r="M50" s="11"/>
    </row>
    <row r="51" customFormat="false" ht="15" hidden="false" customHeight="false" outlineLevel="0" collapsed="false">
      <c r="A51" s="10" t="n">
        <v>47</v>
      </c>
      <c r="B51" s="11"/>
      <c r="C51" s="11"/>
      <c r="D51" s="12"/>
      <c r="E51" s="13" t="str">
        <f aca="true">IF($D51="","",IFERROR(DATEDIF($D51,TODAY(),"Y"),""))</f>
        <v/>
      </c>
      <c r="F51" s="11"/>
      <c r="G51" s="11"/>
      <c r="H51" s="11"/>
      <c r="I51" s="11"/>
      <c r="J51" s="14"/>
      <c r="K51" s="12"/>
      <c r="L51" s="11"/>
      <c r="M51" s="11"/>
    </row>
    <row r="52" customFormat="false" ht="15" hidden="false" customHeight="false" outlineLevel="0" collapsed="false">
      <c r="A52" s="10" t="n">
        <v>48</v>
      </c>
      <c r="B52" s="11"/>
      <c r="C52" s="11"/>
      <c r="D52" s="12"/>
      <c r="E52" s="13" t="str">
        <f aca="true">IF($D52="","",IFERROR(DATEDIF($D52,TODAY(),"Y"),""))</f>
        <v/>
      </c>
      <c r="F52" s="11"/>
      <c r="G52" s="11"/>
      <c r="H52" s="11"/>
      <c r="I52" s="11"/>
      <c r="J52" s="14"/>
      <c r="K52" s="12"/>
      <c r="L52" s="11"/>
      <c r="M52" s="11"/>
    </row>
    <row r="53" customFormat="false" ht="15" hidden="false" customHeight="false" outlineLevel="0" collapsed="false">
      <c r="A53" s="10" t="n">
        <v>49</v>
      </c>
      <c r="B53" s="11"/>
      <c r="C53" s="11"/>
      <c r="D53" s="12"/>
      <c r="E53" s="13" t="str">
        <f aca="true">IF($D53="","",IFERROR(DATEDIF($D53,TODAY(),"Y"),""))</f>
        <v/>
      </c>
      <c r="F53" s="11"/>
      <c r="G53" s="11"/>
      <c r="H53" s="11"/>
      <c r="I53" s="11"/>
      <c r="J53" s="14"/>
      <c r="K53" s="12"/>
      <c r="L53" s="11"/>
      <c r="M53" s="11"/>
    </row>
    <row r="54" customFormat="false" ht="15" hidden="false" customHeight="false" outlineLevel="0" collapsed="false">
      <c r="A54" s="10" t="n">
        <v>50</v>
      </c>
      <c r="B54" s="11"/>
      <c r="C54" s="11"/>
      <c r="D54" s="12"/>
      <c r="E54" s="13" t="str">
        <f aca="true">IF($D54="","",IFERROR(DATEDIF($D54,TODAY(),"Y"),""))</f>
        <v/>
      </c>
      <c r="F54" s="11"/>
      <c r="G54" s="11"/>
      <c r="H54" s="11"/>
      <c r="I54" s="11"/>
      <c r="J54" s="14"/>
      <c r="K54" s="12"/>
      <c r="L54" s="11"/>
      <c r="M54" s="11"/>
    </row>
    <row r="55" customFormat="false" ht="15" hidden="false" customHeight="false" outlineLevel="0" collapsed="false">
      <c r="A55" s="10" t="n">
        <v>51</v>
      </c>
      <c r="B55" s="11"/>
      <c r="C55" s="11"/>
      <c r="D55" s="12"/>
      <c r="E55" s="13" t="str">
        <f aca="true">IF($D55="","",IFERROR(DATEDIF($D55,TODAY(),"Y"),""))</f>
        <v/>
      </c>
      <c r="F55" s="11"/>
      <c r="G55" s="11"/>
      <c r="H55" s="11"/>
      <c r="I55" s="11"/>
      <c r="J55" s="14"/>
      <c r="K55" s="12"/>
      <c r="L55" s="11"/>
      <c r="M55" s="11"/>
    </row>
    <row r="56" customFormat="false" ht="15" hidden="false" customHeight="false" outlineLevel="0" collapsed="false">
      <c r="A56" s="10" t="n">
        <v>52</v>
      </c>
      <c r="B56" s="11"/>
      <c r="C56" s="11"/>
      <c r="D56" s="12"/>
      <c r="E56" s="13" t="str">
        <f aca="true">IF($D56="","",IFERROR(DATEDIF($D56,TODAY(),"Y"),""))</f>
        <v/>
      </c>
      <c r="F56" s="11"/>
      <c r="G56" s="11"/>
      <c r="H56" s="11"/>
      <c r="I56" s="11"/>
      <c r="J56" s="14"/>
      <c r="K56" s="12"/>
      <c r="L56" s="11"/>
      <c r="M56" s="11"/>
    </row>
    <row r="57" customFormat="false" ht="15" hidden="false" customHeight="false" outlineLevel="0" collapsed="false">
      <c r="A57" s="10" t="n">
        <v>53</v>
      </c>
      <c r="B57" s="11"/>
      <c r="C57" s="11"/>
      <c r="D57" s="12"/>
      <c r="E57" s="13" t="str">
        <f aca="true">IF($D57="","",IFERROR(DATEDIF($D57,TODAY(),"Y"),""))</f>
        <v/>
      </c>
      <c r="F57" s="11"/>
      <c r="G57" s="11"/>
      <c r="H57" s="11"/>
      <c r="I57" s="11"/>
      <c r="J57" s="14"/>
      <c r="K57" s="12"/>
      <c r="L57" s="11"/>
      <c r="M57" s="11"/>
    </row>
    <row r="58" customFormat="false" ht="15" hidden="false" customHeight="false" outlineLevel="0" collapsed="false">
      <c r="A58" s="10" t="n">
        <v>54</v>
      </c>
      <c r="B58" s="11"/>
      <c r="C58" s="11"/>
      <c r="D58" s="12"/>
      <c r="E58" s="13" t="str">
        <f aca="true">IF($D58="","",IFERROR(DATEDIF($D58,TODAY(),"Y"),""))</f>
        <v/>
      </c>
      <c r="F58" s="11"/>
      <c r="G58" s="11"/>
      <c r="H58" s="11"/>
      <c r="I58" s="11"/>
      <c r="J58" s="14"/>
      <c r="K58" s="12"/>
      <c r="L58" s="11"/>
      <c r="M58" s="11"/>
    </row>
    <row r="59" customFormat="false" ht="15" hidden="false" customHeight="false" outlineLevel="0" collapsed="false">
      <c r="A59" s="10" t="n">
        <v>55</v>
      </c>
      <c r="B59" s="11"/>
      <c r="C59" s="11"/>
      <c r="D59" s="12"/>
      <c r="E59" s="13" t="str">
        <f aca="true">IF($D59="","",IFERROR(DATEDIF($D59,TODAY(),"Y"),""))</f>
        <v/>
      </c>
      <c r="F59" s="11"/>
      <c r="G59" s="11"/>
      <c r="H59" s="11"/>
      <c r="I59" s="11"/>
      <c r="J59" s="14"/>
      <c r="K59" s="12"/>
      <c r="L59" s="11"/>
      <c r="M59" s="11"/>
    </row>
    <row r="60" customFormat="false" ht="15" hidden="false" customHeight="false" outlineLevel="0" collapsed="false">
      <c r="A60" s="10" t="n">
        <v>56</v>
      </c>
      <c r="B60" s="11"/>
      <c r="C60" s="11"/>
      <c r="D60" s="12"/>
      <c r="E60" s="13" t="str">
        <f aca="true">IF($D60="","",IFERROR(DATEDIF($D60,TODAY(),"Y"),""))</f>
        <v/>
      </c>
      <c r="F60" s="11"/>
      <c r="G60" s="11"/>
      <c r="H60" s="11"/>
      <c r="I60" s="11"/>
      <c r="J60" s="14"/>
      <c r="K60" s="12"/>
      <c r="L60" s="11"/>
      <c r="M60" s="11"/>
    </row>
    <row r="61" customFormat="false" ht="15" hidden="false" customHeight="false" outlineLevel="0" collapsed="false">
      <c r="A61" s="10" t="n">
        <v>57</v>
      </c>
      <c r="B61" s="11"/>
      <c r="C61" s="11"/>
      <c r="D61" s="12"/>
      <c r="E61" s="13" t="str">
        <f aca="true">IF($D61="","",IFERROR(DATEDIF($D61,TODAY(),"Y"),""))</f>
        <v/>
      </c>
      <c r="F61" s="11"/>
      <c r="G61" s="11"/>
      <c r="H61" s="11"/>
      <c r="I61" s="11"/>
      <c r="J61" s="14"/>
      <c r="K61" s="12"/>
      <c r="L61" s="11"/>
      <c r="M61" s="11"/>
    </row>
    <row r="62" customFormat="false" ht="15" hidden="false" customHeight="false" outlineLevel="0" collapsed="false">
      <c r="A62" s="10" t="n">
        <v>58</v>
      </c>
      <c r="B62" s="11"/>
      <c r="C62" s="11"/>
      <c r="D62" s="12"/>
      <c r="E62" s="13" t="str">
        <f aca="true">IF($D62="","",IFERROR(DATEDIF($D62,TODAY(),"Y"),""))</f>
        <v/>
      </c>
      <c r="F62" s="11"/>
      <c r="G62" s="11"/>
      <c r="H62" s="11"/>
      <c r="I62" s="11"/>
      <c r="J62" s="14"/>
      <c r="K62" s="12"/>
      <c r="L62" s="11"/>
      <c r="M62" s="11"/>
    </row>
    <row r="63" customFormat="false" ht="15" hidden="false" customHeight="false" outlineLevel="0" collapsed="false">
      <c r="A63" s="10" t="n">
        <v>59</v>
      </c>
      <c r="B63" s="11"/>
      <c r="C63" s="11"/>
      <c r="D63" s="12"/>
      <c r="E63" s="13" t="str">
        <f aca="true">IF($D63="","",IFERROR(DATEDIF($D63,TODAY(),"Y"),""))</f>
        <v/>
      </c>
      <c r="F63" s="11"/>
      <c r="G63" s="11"/>
      <c r="H63" s="11"/>
      <c r="I63" s="11"/>
      <c r="J63" s="14"/>
      <c r="K63" s="12"/>
      <c r="L63" s="11"/>
      <c r="M63" s="11"/>
    </row>
    <row r="64" customFormat="false" ht="15" hidden="false" customHeight="false" outlineLevel="0" collapsed="false">
      <c r="A64" s="10" t="n">
        <v>60</v>
      </c>
      <c r="B64" s="11"/>
      <c r="C64" s="11"/>
      <c r="D64" s="12"/>
      <c r="E64" s="13" t="str">
        <f aca="true">IF($D64="","",IFERROR(DATEDIF($D64,TODAY(),"Y"),""))</f>
        <v/>
      </c>
      <c r="F64" s="11"/>
      <c r="G64" s="11"/>
      <c r="H64" s="11"/>
      <c r="I64" s="11"/>
      <c r="J64" s="14"/>
      <c r="K64" s="12"/>
      <c r="L64" s="11"/>
      <c r="M64" s="11"/>
    </row>
    <row r="65" customFormat="false" ht="15" hidden="false" customHeight="false" outlineLevel="0" collapsed="false">
      <c r="A65" s="10" t="n">
        <v>61</v>
      </c>
      <c r="B65" s="11"/>
      <c r="C65" s="11"/>
      <c r="D65" s="12"/>
      <c r="E65" s="13" t="str">
        <f aca="true">IF($D65="","",IFERROR(DATEDIF($D65,TODAY(),"Y"),""))</f>
        <v/>
      </c>
      <c r="F65" s="11"/>
      <c r="G65" s="11"/>
      <c r="H65" s="11"/>
      <c r="I65" s="11"/>
      <c r="J65" s="14"/>
      <c r="K65" s="12"/>
      <c r="L65" s="11"/>
      <c r="M65" s="11"/>
    </row>
    <row r="66" customFormat="false" ht="15" hidden="false" customHeight="false" outlineLevel="0" collapsed="false">
      <c r="A66" s="10" t="n">
        <v>62</v>
      </c>
      <c r="B66" s="11"/>
      <c r="C66" s="11"/>
      <c r="D66" s="12"/>
      <c r="E66" s="13" t="str">
        <f aca="true">IF($D66="","",IFERROR(DATEDIF($D66,TODAY(),"Y"),""))</f>
        <v/>
      </c>
      <c r="F66" s="11"/>
      <c r="G66" s="11"/>
      <c r="H66" s="11"/>
      <c r="I66" s="11"/>
      <c r="J66" s="14"/>
      <c r="K66" s="12"/>
      <c r="L66" s="11"/>
      <c r="M66" s="11"/>
    </row>
    <row r="67" customFormat="false" ht="15" hidden="false" customHeight="false" outlineLevel="0" collapsed="false">
      <c r="A67" s="10" t="n">
        <v>63</v>
      </c>
      <c r="B67" s="11"/>
      <c r="C67" s="11"/>
      <c r="D67" s="12"/>
      <c r="E67" s="13" t="str">
        <f aca="true">IF($D67="","",IFERROR(DATEDIF($D67,TODAY(),"Y"),""))</f>
        <v/>
      </c>
      <c r="F67" s="11"/>
      <c r="G67" s="11"/>
      <c r="H67" s="11"/>
      <c r="I67" s="11"/>
      <c r="J67" s="14"/>
      <c r="K67" s="12"/>
      <c r="L67" s="11"/>
      <c r="M67" s="11"/>
    </row>
    <row r="68" customFormat="false" ht="15" hidden="false" customHeight="false" outlineLevel="0" collapsed="false">
      <c r="A68" s="10" t="n">
        <v>64</v>
      </c>
      <c r="B68" s="11"/>
      <c r="C68" s="11"/>
      <c r="D68" s="12"/>
      <c r="E68" s="13" t="str">
        <f aca="true">IF($D68="","",IFERROR(DATEDIF($D68,TODAY(),"Y"),""))</f>
        <v/>
      </c>
      <c r="F68" s="11"/>
      <c r="G68" s="11"/>
      <c r="H68" s="11"/>
      <c r="I68" s="11"/>
      <c r="J68" s="14"/>
      <c r="K68" s="12"/>
      <c r="L68" s="11"/>
      <c r="M68" s="11"/>
    </row>
    <row r="69" customFormat="false" ht="15" hidden="false" customHeight="false" outlineLevel="0" collapsed="false">
      <c r="A69" s="10" t="n">
        <v>65</v>
      </c>
      <c r="B69" s="11"/>
      <c r="C69" s="11"/>
      <c r="D69" s="12"/>
      <c r="E69" s="13" t="str">
        <f aca="true">IF($D69="","",IFERROR(DATEDIF($D69,TODAY(),"Y"),""))</f>
        <v/>
      </c>
      <c r="F69" s="11"/>
      <c r="G69" s="11"/>
      <c r="H69" s="11"/>
      <c r="I69" s="11"/>
      <c r="J69" s="14"/>
      <c r="K69" s="12"/>
      <c r="L69" s="11"/>
      <c r="M69" s="11"/>
    </row>
    <row r="70" customFormat="false" ht="15" hidden="false" customHeight="false" outlineLevel="0" collapsed="false">
      <c r="A70" s="10" t="n">
        <v>66</v>
      </c>
      <c r="B70" s="11"/>
      <c r="C70" s="11"/>
      <c r="D70" s="12"/>
      <c r="E70" s="13" t="str">
        <f aca="true">IF($D70="","",IFERROR(DATEDIF($D70,TODAY(),"Y"),""))</f>
        <v/>
      </c>
      <c r="F70" s="11"/>
      <c r="G70" s="11"/>
      <c r="H70" s="11"/>
      <c r="I70" s="11"/>
      <c r="J70" s="14"/>
      <c r="K70" s="12"/>
      <c r="L70" s="11"/>
      <c r="M70" s="11"/>
    </row>
    <row r="71" customFormat="false" ht="15" hidden="false" customHeight="false" outlineLevel="0" collapsed="false">
      <c r="A71" s="10" t="n">
        <v>67</v>
      </c>
      <c r="B71" s="11"/>
      <c r="C71" s="11"/>
      <c r="D71" s="12"/>
      <c r="E71" s="13" t="str">
        <f aca="true">IF($D71="","",IFERROR(DATEDIF($D71,TODAY(),"Y"),""))</f>
        <v/>
      </c>
      <c r="F71" s="11"/>
      <c r="G71" s="11"/>
      <c r="H71" s="11"/>
      <c r="I71" s="11"/>
      <c r="J71" s="14"/>
      <c r="K71" s="12"/>
      <c r="L71" s="11"/>
      <c r="M71" s="11"/>
    </row>
    <row r="72" customFormat="false" ht="15" hidden="false" customHeight="false" outlineLevel="0" collapsed="false">
      <c r="A72" s="10" t="n">
        <v>68</v>
      </c>
      <c r="B72" s="11"/>
      <c r="C72" s="11"/>
      <c r="D72" s="12"/>
      <c r="E72" s="13" t="str">
        <f aca="true">IF($D72="","",IFERROR(DATEDIF($D72,TODAY(),"Y"),""))</f>
        <v/>
      </c>
      <c r="F72" s="11"/>
      <c r="G72" s="11"/>
      <c r="H72" s="11"/>
      <c r="I72" s="11"/>
      <c r="J72" s="14"/>
      <c r="K72" s="12"/>
      <c r="L72" s="11"/>
      <c r="M72" s="11"/>
    </row>
    <row r="73" customFormat="false" ht="15" hidden="false" customHeight="false" outlineLevel="0" collapsed="false">
      <c r="A73" s="10" t="n">
        <v>69</v>
      </c>
      <c r="B73" s="11"/>
      <c r="C73" s="11"/>
      <c r="D73" s="12"/>
      <c r="E73" s="13" t="str">
        <f aca="true">IF($D73="","",IFERROR(DATEDIF($D73,TODAY(),"Y"),""))</f>
        <v/>
      </c>
      <c r="F73" s="11"/>
      <c r="G73" s="11"/>
      <c r="H73" s="11"/>
      <c r="I73" s="11"/>
      <c r="J73" s="14"/>
      <c r="K73" s="12"/>
      <c r="L73" s="11"/>
      <c r="M73" s="11"/>
    </row>
    <row r="74" customFormat="false" ht="15" hidden="false" customHeight="false" outlineLevel="0" collapsed="false">
      <c r="A74" s="10" t="n">
        <v>70</v>
      </c>
      <c r="B74" s="11"/>
      <c r="C74" s="11"/>
      <c r="D74" s="12"/>
      <c r="E74" s="13" t="str">
        <f aca="true">IF($D74="","",IFERROR(DATEDIF($D74,TODAY(),"Y"),""))</f>
        <v/>
      </c>
      <c r="F74" s="11"/>
      <c r="G74" s="11"/>
      <c r="H74" s="11"/>
      <c r="I74" s="11"/>
      <c r="J74" s="14"/>
      <c r="K74" s="12"/>
      <c r="L74" s="11"/>
      <c r="M74" s="11"/>
    </row>
    <row r="75" customFormat="false" ht="15" hidden="false" customHeight="false" outlineLevel="0" collapsed="false">
      <c r="A75" s="10" t="n">
        <v>71</v>
      </c>
      <c r="B75" s="11"/>
      <c r="C75" s="11"/>
      <c r="D75" s="12"/>
      <c r="E75" s="13" t="str">
        <f aca="true">IF($D75="","",IFERROR(DATEDIF($D75,TODAY(),"Y"),""))</f>
        <v/>
      </c>
      <c r="F75" s="11"/>
      <c r="G75" s="11"/>
      <c r="H75" s="11"/>
      <c r="I75" s="11"/>
      <c r="J75" s="14"/>
      <c r="K75" s="12"/>
      <c r="L75" s="11"/>
      <c r="M75" s="11"/>
    </row>
    <row r="76" customFormat="false" ht="15" hidden="false" customHeight="false" outlineLevel="0" collapsed="false">
      <c r="A76" s="10" t="n">
        <v>72</v>
      </c>
      <c r="B76" s="11"/>
      <c r="C76" s="11"/>
      <c r="D76" s="12"/>
      <c r="E76" s="13" t="str">
        <f aca="true">IF($D76="","",IFERROR(DATEDIF($D76,TODAY(),"Y"),""))</f>
        <v/>
      </c>
      <c r="F76" s="11"/>
      <c r="G76" s="11"/>
      <c r="H76" s="11"/>
      <c r="I76" s="11"/>
      <c r="J76" s="14"/>
      <c r="K76" s="12"/>
      <c r="L76" s="11"/>
      <c r="M76" s="11"/>
    </row>
    <row r="77" customFormat="false" ht="15" hidden="false" customHeight="false" outlineLevel="0" collapsed="false">
      <c r="A77" s="10" t="n">
        <v>73</v>
      </c>
      <c r="B77" s="11"/>
      <c r="C77" s="11"/>
      <c r="D77" s="12"/>
      <c r="E77" s="13" t="str">
        <f aca="true">IF($D77="","",IFERROR(DATEDIF($D77,TODAY(),"Y"),""))</f>
        <v/>
      </c>
      <c r="F77" s="11"/>
      <c r="G77" s="11"/>
      <c r="H77" s="11"/>
      <c r="I77" s="11"/>
      <c r="J77" s="14"/>
      <c r="K77" s="12"/>
      <c r="L77" s="11"/>
      <c r="M77" s="11"/>
    </row>
    <row r="78" customFormat="false" ht="15" hidden="false" customHeight="false" outlineLevel="0" collapsed="false">
      <c r="A78" s="10" t="n">
        <v>74</v>
      </c>
      <c r="B78" s="11"/>
      <c r="C78" s="11"/>
      <c r="D78" s="12"/>
      <c r="E78" s="13" t="str">
        <f aca="true">IF($D78="","",IFERROR(DATEDIF($D78,TODAY(),"Y"),""))</f>
        <v/>
      </c>
      <c r="F78" s="11"/>
      <c r="G78" s="11"/>
      <c r="H78" s="11"/>
      <c r="I78" s="11"/>
      <c r="J78" s="14"/>
      <c r="K78" s="12"/>
      <c r="L78" s="11"/>
      <c r="M78" s="11"/>
    </row>
    <row r="79" customFormat="false" ht="15" hidden="false" customHeight="false" outlineLevel="0" collapsed="false">
      <c r="A79" s="10" t="n">
        <v>75</v>
      </c>
      <c r="B79" s="11"/>
      <c r="C79" s="11"/>
      <c r="D79" s="12"/>
      <c r="E79" s="13" t="str">
        <f aca="true">IF($D79="","",IFERROR(DATEDIF($D79,TODAY(),"Y"),""))</f>
        <v/>
      </c>
      <c r="F79" s="11"/>
      <c r="G79" s="11"/>
      <c r="H79" s="11"/>
      <c r="I79" s="11"/>
      <c r="J79" s="14"/>
      <c r="K79" s="12"/>
      <c r="L79" s="11"/>
      <c r="M79" s="11"/>
    </row>
    <row r="80" customFormat="false" ht="15" hidden="false" customHeight="false" outlineLevel="0" collapsed="false">
      <c r="A80" s="10" t="n">
        <v>76</v>
      </c>
      <c r="B80" s="11"/>
      <c r="C80" s="11"/>
      <c r="D80" s="12"/>
      <c r="E80" s="13" t="str">
        <f aca="true">IF($D80="","",IFERROR(DATEDIF($D80,TODAY(),"Y"),""))</f>
        <v/>
      </c>
      <c r="F80" s="11"/>
      <c r="G80" s="11"/>
      <c r="H80" s="11"/>
      <c r="I80" s="11"/>
      <c r="J80" s="14"/>
      <c r="K80" s="12"/>
      <c r="L80" s="11"/>
      <c r="M80" s="11"/>
    </row>
    <row r="81" customFormat="false" ht="15" hidden="false" customHeight="false" outlineLevel="0" collapsed="false">
      <c r="A81" s="10" t="n">
        <v>77</v>
      </c>
      <c r="B81" s="11"/>
      <c r="C81" s="11"/>
      <c r="D81" s="12"/>
      <c r="E81" s="13" t="str">
        <f aca="true">IF($D81="","",IFERROR(DATEDIF($D81,TODAY(),"Y"),""))</f>
        <v/>
      </c>
      <c r="F81" s="11"/>
      <c r="G81" s="11"/>
      <c r="H81" s="11"/>
      <c r="I81" s="11"/>
      <c r="J81" s="14"/>
      <c r="K81" s="12"/>
      <c r="L81" s="11"/>
      <c r="M81" s="11"/>
    </row>
    <row r="82" customFormat="false" ht="15" hidden="false" customHeight="false" outlineLevel="0" collapsed="false">
      <c r="A82" s="10" t="n">
        <v>78</v>
      </c>
      <c r="B82" s="11"/>
      <c r="C82" s="11"/>
      <c r="D82" s="12"/>
      <c r="E82" s="13" t="str">
        <f aca="true">IF($D82="","",IFERROR(DATEDIF($D82,TODAY(),"Y"),""))</f>
        <v/>
      </c>
      <c r="F82" s="11"/>
      <c r="G82" s="11"/>
      <c r="H82" s="11"/>
      <c r="I82" s="11"/>
      <c r="J82" s="14"/>
      <c r="K82" s="12"/>
      <c r="L82" s="11"/>
      <c r="M82" s="11"/>
    </row>
    <row r="83" customFormat="false" ht="15" hidden="false" customHeight="false" outlineLevel="0" collapsed="false">
      <c r="A83" s="10" t="n">
        <v>79</v>
      </c>
      <c r="B83" s="11"/>
      <c r="C83" s="11"/>
      <c r="D83" s="12"/>
      <c r="E83" s="13" t="str">
        <f aca="true">IF($D83="","",IFERROR(DATEDIF($D83,TODAY(),"Y"),""))</f>
        <v/>
      </c>
      <c r="F83" s="11"/>
      <c r="G83" s="11"/>
      <c r="H83" s="11"/>
      <c r="I83" s="11"/>
      <c r="J83" s="14"/>
      <c r="K83" s="12"/>
      <c r="L83" s="11"/>
      <c r="M83" s="11"/>
    </row>
    <row r="84" customFormat="false" ht="15" hidden="false" customHeight="false" outlineLevel="0" collapsed="false">
      <c r="A84" s="10" t="n">
        <v>80</v>
      </c>
      <c r="B84" s="11"/>
      <c r="C84" s="11"/>
      <c r="D84" s="12"/>
      <c r="E84" s="13" t="str">
        <f aca="true">IF($D84="","",IFERROR(DATEDIF($D84,TODAY(),"Y"),""))</f>
        <v/>
      </c>
      <c r="F84" s="11"/>
      <c r="G84" s="11"/>
      <c r="H84" s="11"/>
      <c r="I84" s="11"/>
      <c r="J84" s="14"/>
      <c r="K84" s="12"/>
      <c r="L84" s="11"/>
      <c r="M84" s="11"/>
    </row>
    <row r="85" customFormat="false" ht="15" hidden="false" customHeight="false" outlineLevel="0" collapsed="false">
      <c r="A85" s="10" t="n">
        <v>81</v>
      </c>
      <c r="B85" s="11"/>
      <c r="C85" s="11"/>
      <c r="D85" s="12"/>
      <c r="E85" s="13" t="str">
        <f aca="true">IF($D85="","",IFERROR(DATEDIF($D85,TODAY(),"Y"),""))</f>
        <v/>
      </c>
      <c r="F85" s="11"/>
      <c r="G85" s="11"/>
      <c r="H85" s="11"/>
      <c r="I85" s="11"/>
      <c r="J85" s="14"/>
      <c r="K85" s="12"/>
      <c r="L85" s="11"/>
      <c r="M85" s="11"/>
    </row>
    <row r="86" customFormat="false" ht="15" hidden="false" customHeight="false" outlineLevel="0" collapsed="false">
      <c r="A86" s="10" t="n">
        <v>82</v>
      </c>
      <c r="B86" s="11"/>
      <c r="C86" s="11"/>
      <c r="D86" s="12"/>
      <c r="E86" s="13" t="str">
        <f aca="true">IF($D86="","",IFERROR(DATEDIF($D86,TODAY(),"Y"),""))</f>
        <v/>
      </c>
      <c r="F86" s="11"/>
      <c r="G86" s="11"/>
      <c r="H86" s="11"/>
      <c r="I86" s="11"/>
      <c r="J86" s="14"/>
      <c r="K86" s="12"/>
      <c r="L86" s="11"/>
      <c r="M86" s="11"/>
    </row>
    <row r="87" customFormat="false" ht="15" hidden="false" customHeight="false" outlineLevel="0" collapsed="false">
      <c r="A87" s="10" t="n">
        <v>83</v>
      </c>
      <c r="B87" s="11"/>
      <c r="C87" s="11"/>
      <c r="D87" s="12"/>
      <c r="E87" s="13" t="str">
        <f aca="true">IF($D87="","",IFERROR(DATEDIF($D87,TODAY(),"Y"),""))</f>
        <v/>
      </c>
      <c r="F87" s="11"/>
      <c r="G87" s="11"/>
      <c r="H87" s="11"/>
      <c r="I87" s="11"/>
      <c r="J87" s="14"/>
      <c r="K87" s="12"/>
      <c r="L87" s="11"/>
      <c r="M87" s="11"/>
    </row>
    <row r="88" customFormat="false" ht="15" hidden="false" customHeight="false" outlineLevel="0" collapsed="false">
      <c r="A88" s="10" t="n">
        <v>84</v>
      </c>
      <c r="B88" s="11"/>
      <c r="C88" s="11"/>
      <c r="D88" s="12"/>
      <c r="E88" s="13" t="str">
        <f aca="true">IF($D88="","",IFERROR(DATEDIF($D88,TODAY(),"Y"),""))</f>
        <v/>
      </c>
      <c r="F88" s="11"/>
      <c r="G88" s="11"/>
      <c r="H88" s="11"/>
      <c r="I88" s="11"/>
      <c r="J88" s="14"/>
      <c r="K88" s="12"/>
      <c r="L88" s="11"/>
      <c r="M88" s="11"/>
    </row>
    <row r="89" customFormat="false" ht="15" hidden="false" customHeight="false" outlineLevel="0" collapsed="false">
      <c r="A89" s="10" t="n">
        <v>85</v>
      </c>
      <c r="B89" s="11"/>
      <c r="C89" s="11"/>
      <c r="D89" s="12"/>
      <c r="E89" s="13" t="str">
        <f aca="true">IF($D89="","",IFERROR(DATEDIF($D89,TODAY(),"Y"),""))</f>
        <v/>
      </c>
      <c r="F89" s="11"/>
      <c r="G89" s="11"/>
      <c r="H89" s="11"/>
      <c r="I89" s="11"/>
      <c r="J89" s="14"/>
      <c r="K89" s="12"/>
      <c r="L89" s="11"/>
      <c r="M89" s="11"/>
    </row>
    <row r="90" customFormat="false" ht="15" hidden="false" customHeight="false" outlineLevel="0" collapsed="false">
      <c r="A90" s="10" t="n">
        <v>86</v>
      </c>
      <c r="B90" s="11"/>
      <c r="C90" s="11"/>
      <c r="D90" s="12"/>
      <c r="E90" s="13" t="str">
        <f aca="true">IF($D90="","",IFERROR(DATEDIF($D90,TODAY(),"Y"),""))</f>
        <v/>
      </c>
      <c r="F90" s="11"/>
      <c r="G90" s="11"/>
      <c r="H90" s="11"/>
      <c r="I90" s="11"/>
      <c r="J90" s="14"/>
      <c r="K90" s="12"/>
      <c r="L90" s="11"/>
      <c r="M90" s="11"/>
    </row>
    <row r="91" customFormat="false" ht="15" hidden="false" customHeight="false" outlineLevel="0" collapsed="false">
      <c r="A91" s="10" t="n">
        <v>87</v>
      </c>
      <c r="B91" s="11"/>
      <c r="C91" s="11"/>
      <c r="D91" s="12"/>
      <c r="E91" s="13" t="str">
        <f aca="true">IF($D91="","",IFERROR(DATEDIF($D91,TODAY(),"Y"),""))</f>
        <v/>
      </c>
      <c r="F91" s="11"/>
      <c r="G91" s="11"/>
      <c r="H91" s="11"/>
      <c r="I91" s="11"/>
      <c r="J91" s="14"/>
      <c r="K91" s="12"/>
      <c r="L91" s="11"/>
      <c r="M91" s="11"/>
    </row>
    <row r="92" customFormat="false" ht="15" hidden="false" customHeight="false" outlineLevel="0" collapsed="false">
      <c r="A92" s="10" t="n">
        <v>88</v>
      </c>
      <c r="B92" s="11"/>
      <c r="C92" s="11"/>
      <c r="D92" s="12"/>
      <c r="E92" s="13" t="str">
        <f aca="true">IF($D92="","",IFERROR(DATEDIF($D92,TODAY(),"Y"),""))</f>
        <v/>
      </c>
      <c r="F92" s="11"/>
      <c r="G92" s="11"/>
      <c r="H92" s="11"/>
      <c r="I92" s="11"/>
      <c r="J92" s="14"/>
      <c r="K92" s="12"/>
      <c r="L92" s="11"/>
      <c r="M92" s="11"/>
    </row>
    <row r="93" customFormat="false" ht="15" hidden="false" customHeight="false" outlineLevel="0" collapsed="false">
      <c r="A93" s="10" t="n">
        <v>89</v>
      </c>
      <c r="B93" s="11"/>
      <c r="C93" s="11"/>
      <c r="D93" s="12"/>
      <c r="E93" s="13" t="str">
        <f aca="true">IF($D93="","",IFERROR(DATEDIF($D93,TODAY(),"Y"),""))</f>
        <v/>
      </c>
      <c r="F93" s="11"/>
      <c r="G93" s="11"/>
      <c r="H93" s="11"/>
      <c r="I93" s="11"/>
      <c r="J93" s="14"/>
      <c r="K93" s="12"/>
      <c r="L93" s="11"/>
      <c r="M93" s="11"/>
    </row>
    <row r="94" customFormat="false" ht="15" hidden="false" customHeight="false" outlineLevel="0" collapsed="false">
      <c r="A94" s="10" t="n">
        <v>90</v>
      </c>
      <c r="B94" s="11"/>
      <c r="C94" s="11"/>
      <c r="D94" s="12"/>
      <c r="E94" s="13" t="str">
        <f aca="true">IF($D94="","",IFERROR(DATEDIF($D94,TODAY(),"Y"),""))</f>
        <v/>
      </c>
      <c r="F94" s="11"/>
      <c r="G94" s="11"/>
      <c r="H94" s="11"/>
      <c r="I94" s="11"/>
      <c r="J94" s="14"/>
      <c r="K94" s="12"/>
      <c r="L94" s="11"/>
      <c r="M94" s="11"/>
    </row>
    <row r="95" customFormat="false" ht="15" hidden="false" customHeight="false" outlineLevel="0" collapsed="false">
      <c r="A95" s="10" t="n">
        <v>91</v>
      </c>
      <c r="B95" s="11"/>
      <c r="C95" s="11"/>
      <c r="D95" s="12"/>
      <c r="E95" s="13" t="str">
        <f aca="true">IF($D95="","",IFERROR(DATEDIF($D95,TODAY(),"Y"),""))</f>
        <v/>
      </c>
      <c r="F95" s="11"/>
      <c r="G95" s="11"/>
      <c r="H95" s="11"/>
      <c r="I95" s="11"/>
      <c r="J95" s="14"/>
      <c r="K95" s="12"/>
      <c r="L95" s="11"/>
      <c r="M95" s="11"/>
    </row>
    <row r="96" customFormat="false" ht="15" hidden="false" customHeight="false" outlineLevel="0" collapsed="false">
      <c r="A96" s="10" t="n">
        <v>92</v>
      </c>
      <c r="B96" s="11"/>
      <c r="C96" s="11"/>
      <c r="D96" s="12"/>
      <c r="E96" s="13" t="str">
        <f aca="true">IF($D96="","",IFERROR(DATEDIF($D96,TODAY(),"Y"),""))</f>
        <v/>
      </c>
      <c r="F96" s="11"/>
      <c r="G96" s="11"/>
      <c r="H96" s="11"/>
      <c r="I96" s="11"/>
      <c r="J96" s="14"/>
      <c r="K96" s="12"/>
      <c r="L96" s="11"/>
      <c r="M96" s="11"/>
    </row>
    <row r="97" customFormat="false" ht="15" hidden="false" customHeight="false" outlineLevel="0" collapsed="false">
      <c r="A97" s="10" t="n">
        <v>93</v>
      </c>
      <c r="B97" s="11"/>
      <c r="C97" s="11"/>
      <c r="D97" s="12"/>
      <c r="E97" s="13" t="str">
        <f aca="true">IF($D97="","",IFERROR(DATEDIF($D97,TODAY(),"Y"),""))</f>
        <v/>
      </c>
      <c r="F97" s="11"/>
      <c r="G97" s="11"/>
      <c r="H97" s="11"/>
      <c r="I97" s="11"/>
      <c r="J97" s="14"/>
      <c r="K97" s="12"/>
      <c r="L97" s="11"/>
      <c r="M97" s="11"/>
    </row>
    <row r="98" customFormat="false" ht="15" hidden="false" customHeight="false" outlineLevel="0" collapsed="false">
      <c r="A98" s="10" t="n">
        <v>94</v>
      </c>
      <c r="B98" s="11"/>
      <c r="C98" s="11"/>
      <c r="D98" s="12"/>
      <c r="E98" s="13" t="str">
        <f aca="true">IF($D98="","",IFERROR(DATEDIF($D98,TODAY(),"Y"),""))</f>
        <v/>
      </c>
      <c r="F98" s="11"/>
      <c r="G98" s="11"/>
      <c r="H98" s="11"/>
      <c r="I98" s="11"/>
      <c r="J98" s="14"/>
      <c r="K98" s="12"/>
      <c r="L98" s="11"/>
      <c r="M98" s="11"/>
    </row>
    <row r="99" customFormat="false" ht="15" hidden="false" customHeight="false" outlineLevel="0" collapsed="false">
      <c r="A99" s="10" t="n">
        <v>95</v>
      </c>
      <c r="B99" s="11"/>
      <c r="C99" s="11"/>
      <c r="D99" s="12"/>
      <c r="E99" s="13" t="str">
        <f aca="true">IF($D99="","",IFERROR(DATEDIF($D99,TODAY(),"Y"),""))</f>
        <v/>
      </c>
      <c r="F99" s="11"/>
      <c r="G99" s="11"/>
      <c r="H99" s="11"/>
      <c r="I99" s="11"/>
      <c r="J99" s="14"/>
      <c r="K99" s="12"/>
      <c r="L99" s="11"/>
      <c r="M99" s="11"/>
    </row>
    <row r="100" customFormat="false" ht="15" hidden="false" customHeight="false" outlineLevel="0" collapsed="false">
      <c r="A100" s="10" t="n">
        <v>96</v>
      </c>
      <c r="B100" s="11"/>
      <c r="C100" s="11"/>
      <c r="D100" s="12"/>
      <c r="E100" s="13" t="str">
        <f aca="true">IF($D100="","",IFERROR(DATEDIF($D100,TODAY(),"Y"),""))</f>
        <v/>
      </c>
      <c r="F100" s="11"/>
      <c r="G100" s="11"/>
      <c r="H100" s="11"/>
      <c r="I100" s="11"/>
      <c r="J100" s="14"/>
      <c r="K100" s="12"/>
      <c r="L100" s="11"/>
      <c r="M100" s="11"/>
    </row>
    <row r="101" customFormat="false" ht="15" hidden="false" customHeight="false" outlineLevel="0" collapsed="false">
      <c r="A101" s="10" t="n">
        <v>97</v>
      </c>
      <c r="B101" s="11"/>
      <c r="C101" s="11"/>
      <c r="D101" s="12"/>
      <c r="E101" s="13" t="str">
        <f aca="true">IF($D101="","",IFERROR(DATEDIF($D101,TODAY(),"Y"),""))</f>
        <v/>
      </c>
      <c r="F101" s="11"/>
      <c r="G101" s="11"/>
      <c r="H101" s="11"/>
      <c r="I101" s="11"/>
      <c r="J101" s="14"/>
      <c r="K101" s="12"/>
      <c r="L101" s="11"/>
      <c r="M101" s="11"/>
    </row>
    <row r="102" customFormat="false" ht="15" hidden="false" customHeight="false" outlineLevel="0" collapsed="false">
      <c r="A102" s="10" t="n">
        <v>98</v>
      </c>
      <c r="B102" s="11"/>
      <c r="C102" s="11"/>
      <c r="D102" s="12"/>
      <c r="E102" s="13" t="str">
        <f aca="true">IF($D102="","",IFERROR(DATEDIF($D102,TODAY(),"Y"),""))</f>
        <v/>
      </c>
      <c r="F102" s="11"/>
      <c r="G102" s="11"/>
      <c r="H102" s="11"/>
      <c r="I102" s="11"/>
      <c r="J102" s="14"/>
      <c r="K102" s="12"/>
      <c r="L102" s="11"/>
      <c r="M102" s="11"/>
    </row>
    <row r="103" customFormat="false" ht="15" hidden="false" customHeight="false" outlineLevel="0" collapsed="false">
      <c r="A103" s="10" t="n">
        <v>99</v>
      </c>
      <c r="B103" s="11"/>
      <c r="C103" s="11"/>
      <c r="D103" s="12"/>
      <c r="E103" s="13" t="str">
        <f aca="true">IF($D103="","",IFERROR(DATEDIF($D103,TODAY(),"Y"),""))</f>
        <v/>
      </c>
      <c r="F103" s="11"/>
      <c r="G103" s="11"/>
      <c r="H103" s="11"/>
      <c r="I103" s="11"/>
      <c r="J103" s="14"/>
      <c r="K103" s="12"/>
      <c r="L103" s="11"/>
      <c r="M103" s="11"/>
    </row>
    <row r="104" customFormat="false" ht="15" hidden="false" customHeight="false" outlineLevel="0" collapsed="false">
      <c r="A104" s="10" t="n">
        <v>100</v>
      </c>
      <c r="B104" s="11"/>
      <c r="C104" s="11"/>
      <c r="D104" s="12"/>
      <c r="E104" s="13" t="str">
        <f aca="true">IF($D104="","",IFERROR(DATEDIF($D104,TODAY(),"Y"),""))</f>
        <v/>
      </c>
      <c r="F104" s="11"/>
      <c r="G104" s="11"/>
      <c r="H104" s="11"/>
      <c r="I104" s="11"/>
      <c r="J104" s="14"/>
      <c r="K104" s="12"/>
      <c r="L104" s="11"/>
      <c r="M104" s="11"/>
    </row>
    <row r="105" customFormat="false" ht="15" hidden="false" customHeight="false" outlineLevel="0" collapsed="false">
      <c r="A105" s="10" t="n">
        <v>101</v>
      </c>
      <c r="B105" s="11"/>
      <c r="C105" s="11"/>
      <c r="D105" s="12"/>
      <c r="E105" s="13" t="str">
        <f aca="true">IF($D105="","",IFERROR(DATEDIF($D105,TODAY(),"Y"),""))</f>
        <v/>
      </c>
      <c r="F105" s="11"/>
      <c r="G105" s="11"/>
      <c r="H105" s="11"/>
      <c r="I105" s="11"/>
      <c r="J105" s="14"/>
      <c r="K105" s="12"/>
      <c r="L105" s="11"/>
      <c r="M105" s="11"/>
    </row>
    <row r="106" customFormat="false" ht="15" hidden="false" customHeight="false" outlineLevel="0" collapsed="false">
      <c r="A106" s="10" t="n">
        <v>102</v>
      </c>
      <c r="B106" s="11"/>
      <c r="C106" s="11"/>
      <c r="D106" s="12"/>
      <c r="E106" s="13" t="str">
        <f aca="true">IF($D106="","",IFERROR(DATEDIF($D106,TODAY(),"Y"),""))</f>
        <v/>
      </c>
      <c r="F106" s="11"/>
      <c r="G106" s="11"/>
      <c r="H106" s="11"/>
      <c r="I106" s="11"/>
      <c r="J106" s="14"/>
      <c r="K106" s="12"/>
      <c r="L106" s="11"/>
      <c r="M106" s="11"/>
    </row>
    <row r="107" customFormat="false" ht="15" hidden="false" customHeight="false" outlineLevel="0" collapsed="false">
      <c r="A107" s="10" t="n">
        <v>103</v>
      </c>
      <c r="B107" s="11"/>
      <c r="C107" s="11"/>
      <c r="D107" s="12"/>
      <c r="E107" s="13" t="str">
        <f aca="true">IF($D107="","",IFERROR(DATEDIF($D107,TODAY(),"Y"),""))</f>
        <v/>
      </c>
      <c r="F107" s="11"/>
      <c r="G107" s="11"/>
      <c r="H107" s="11"/>
      <c r="I107" s="11"/>
      <c r="J107" s="14"/>
      <c r="K107" s="12"/>
      <c r="L107" s="11"/>
      <c r="M107" s="11"/>
    </row>
    <row r="108" customFormat="false" ht="15" hidden="false" customHeight="false" outlineLevel="0" collapsed="false">
      <c r="A108" s="10" t="n">
        <v>104</v>
      </c>
      <c r="B108" s="11"/>
      <c r="C108" s="11"/>
      <c r="D108" s="12"/>
      <c r="E108" s="13" t="str">
        <f aca="true">IF($D108="","",IFERROR(DATEDIF($D108,TODAY(),"Y"),""))</f>
        <v/>
      </c>
      <c r="F108" s="11"/>
      <c r="G108" s="11"/>
      <c r="H108" s="11"/>
      <c r="I108" s="11"/>
      <c r="J108" s="14"/>
      <c r="K108" s="12"/>
      <c r="L108" s="11"/>
      <c r="M108" s="11"/>
    </row>
    <row r="109" customFormat="false" ht="15" hidden="false" customHeight="false" outlineLevel="0" collapsed="false">
      <c r="A109" s="10" t="n">
        <v>105</v>
      </c>
      <c r="B109" s="11"/>
      <c r="C109" s="11"/>
      <c r="D109" s="12"/>
      <c r="E109" s="13" t="str">
        <f aca="true">IF($D109="","",IFERROR(DATEDIF($D109,TODAY(),"Y"),""))</f>
        <v/>
      </c>
      <c r="F109" s="11"/>
      <c r="G109" s="11"/>
      <c r="H109" s="11"/>
      <c r="I109" s="11"/>
      <c r="J109" s="14"/>
      <c r="K109" s="12"/>
      <c r="L109" s="11"/>
      <c r="M109" s="11"/>
    </row>
    <row r="110" customFormat="false" ht="15" hidden="false" customHeight="false" outlineLevel="0" collapsed="false">
      <c r="A110" s="10" t="n">
        <v>106</v>
      </c>
      <c r="B110" s="11"/>
      <c r="C110" s="11"/>
      <c r="D110" s="12"/>
      <c r="E110" s="13" t="str">
        <f aca="true">IF($D110="","",IFERROR(DATEDIF($D110,TODAY(),"Y"),""))</f>
        <v/>
      </c>
      <c r="F110" s="11"/>
      <c r="G110" s="11"/>
      <c r="H110" s="11"/>
      <c r="I110" s="11"/>
      <c r="J110" s="14"/>
      <c r="K110" s="12"/>
      <c r="L110" s="11"/>
      <c r="M110" s="11"/>
    </row>
    <row r="111" customFormat="false" ht="15" hidden="false" customHeight="false" outlineLevel="0" collapsed="false">
      <c r="A111" s="10" t="n">
        <v>107</v>
      </c>
      <c r="B111" s="11"/>
      <c r="C111" s="11"/>
      <c r="D111" s="12"/>
      <c r="E111" s="13" t="str">
        <f aca="true">IF($D111="","",IFERROR(DATEDIF($D111,TODAY(),"Y"),""))</f>
        <v/>
      </c>
      <c r="F111" s="11"/>
      <c r="G111" s="11"/>
      <c r="H111" s="11"/>
      <c r="I111" s="11"/>
      <c r="J111" s="14"/>
      <c r="K111" s="12"/>
      <c r="L111" s="11"/>
      <c r="M111" s="11"/>
    </row>
    <row r="112" customFormat="false" ht="15" hidden="false" customHeight="false" outlineLevel="0" collapsed="false">
      <c r="A112" s="10" t="n">
        <v>108</v>
      </c>
      <c r="B112" s="11"/>
      <c r="C112" s="11"/>
      <c r="D112" s="12"/>
      <c r="E112" s="13" t="str">
        <f aca="true">IF($D112="","",IFERROR(DATEDIF($D112,TODAY(),"Y"),""))</f>
        <v/>
      </c>
      <c r="F112" s="11"/>
      <c r="G112" s="11"/>
      <c r="H112" s="11"/>
      <c r="I112" s="11"/>
      <c r="J112" s="14"/>
      <c r="K112" s="12"/>
      <c r="L112" s="11"/>
      <c r="M112" s="11"/>
    </row>
    <row r="113" customFormat="false" ht="15" hidden="false" customHeight="false" outlineLevel="0" collapsed="false">
      <c r="A113" s="10" t="n">
        <v>109</v>
      </c>
      <c r="B113" s="11"/>
      <c r="C113" s="11"/>
      <c r="D113" s="12"/>
      <c r="E113" s="13" t="str">
        <f aca="true">IF($D113="","",IFERROR(DATEDIF($D113,TODAY(),"Y"),""))</f>
        <v/>
      </c>
      <c r="F113" s="11"/>
      <c r="G113" s="11"/>
      <c r="H113" s="11"/>
      <c r="I113" s="11"/>
      <c r="J113" s="14"/>
      <c r="K113" s="12"/>
      <c r="L113" s="11"/>
      <c r="M113" s="11"/>
    </row>
    <row r="114" customFormat="false" ht="15" hidden="false" customHeight="false" outlineLevel="0" collapsed="false">
      <c r="A114" s="10" t="n">
        <v>110</v>
      </c>
      <c r="B114" s="11"/>
      <c r="C114" s="11"/>
      <c r="D114" s="12"/>
      <c r="E114" s="13" t="str">
        <f aca="true">IF($D114="","",IFERROR(DATEDIF($D114,TODAY(),"Y"),""))</f>
        <v/>
      </c>
      <c r="F114" s="11"/>
      <c r="G114" s="11"/>
      <c r="H114" s="11"/>
      <c r="I114" s="11"/>
      <c r="J114" s="14"/>
      <c r="K114" s="12"/>
      <c r="L114" s="11"/>
      <c r="M114" s="11"/>
    </row>
    <row r="115" customFormat="false" ht="15" hidden="false" customHeight="false" outlineLevel="0" collapsed="false">
      <c r="A115" s="10" t="n">
        <v>111</v>
      </c>
      <c r="B115" s="11"/>
      <c r="C115" s="11"/>
      <c r="D115" s="12"/>
      <c r="E115" s="13" t="str">
        <f aca="true">IF($D115="","",IFERROR(DATEDIF($D115,TODAY(),"Y"),""))</f>
        <v/>
      </c>
      <c r="F115" s="11"/>
      <c r="G115" s="11"/>
      <c r="H115" s="11"/>
      <c r="I115" s="11"/>
      <c r="J115" s="14"/>
      <c r="K115" s="12"/>
      <c r="L115" s="11"/>
      <c r="M115" s="11"/>
    </row>
    <row r="116" customFormat="false" ht="15" hidden="false" customHeight="false" outlineLevel="0" collapsed="false">
      <c r="A116" s="10" t="n">
        <v>112</v>
      </c>
      <c r="B116" s="11"/>
      <c r="C116" s="11"/>
      <c r="D116" s="12"/>
      <c r="E116" s="13" t="str">
        <f aca="true">IF($D116="","",IFERROR(DATEDIF($D116,TODAY(),"Y"),""))</f>
        <v/>
      </c>
      <c r="F116" s="11"/>
      <c r="G116" s="11"/>
      <c r="H116" s="11"/>
      <c r="I116" s="11"/>
      <c r="J116" s="14"/>
      <c r="K116" s="12"/>
      <c r="L116" s="11"/>
      <c r="M116" s="11"/>
    </row>
    <row r="117" customFormat="false" ht="15" hidden="false" customHeight="false" outlineLevel="0" collapsed="false">
      <c r="A117" s="10" t="n">
        <v>113</v>
      </c>
      <c r="B117" s="11"/>
      <c r="C117" s="11"/>
      <c r="D117" s="12"/>
      <c r="E117" s="13" t="str">
        <f aca="true">IF($D117="","",IFERROR(DATEDIF($D117,TODAY(),"Y"),""))</f>
        <v/>
      </c>
      <c r="F117" s="11"/>
      <c r="G117" s="11"/>
      <c r="H117" s="11"/>
      <c r="I117" s="11"/>
      <c r="J117" s="14"/>
      <c r="K117" s="12"/>
      <c r="L117" s="11"/>
      <c r="M117" s="11"/>
    </row>
    <row r="118" customFormat="false" ht="15" hidden="false" customHeight="false" outlineLevel="0" collapsed="false">
      <c r="A118" s="10" t="n">
        <v>114</v>
      </c>
      <c r="B118" s="11"/>
      <c r="C118" s="11"/>
      <c r="D118" s="12"/>
      <c r="E118" s="13" t="str">
        <f aca="true">IF($D118="","",IFERROR(DATEDIF($D118,TODAY(),"Y"),""))</f>
        <v/>
      </c>
      <c r="F118" s="11"/>
      <c r="G118" s="11"/>
      <c r="H118" s="11"/>
      <c r="I118" s="11"/>
      <c r="J118" s="14"/>
      <c r="K118" s="12"/>
      <c r="L118" s="11"/>
      <c r="M118" s="11"/>
    </row>
    <row r="119" customFormat="false" ht="15" hidden="false" customHeight="false" outlineLevel="0" collapsed="false">
      <c r="A119" s="10" t="n">
        <v>115</v>
      </c>
      <c r="B119" s="11"/>
      <c r="C119" s="11"/>
      <c r="D119" s="12"/>
      <c r="E119" s="13" t="str">
        <f aca="true">IF($D119="","",IFERROR(DATEDIF($D119,TODAY(),"Y"),""))</f>
        <v/>
      </c>
      <c r="F119" s="11"/>
      <c r="G119" s="11"/>
      <c r="H119" s="11"/>
      <c r="I119" s="11"/>
      <c r="J119" s="14"/>
      <c r="K119" s="12"/>
      <c r="L119" s="11"/>
      <c r="M119" s="11"/>
    </row>
    <row r="120" customFormat="false" ht="15" hidden="false" customHeight="false" outlineLevel="0" collapsed="false">
      <c r="A120" s="10" t="n">
        <v>116</v>
      </c>
      <c r="B120" s="11"/>
      <c r="C120" s="11"/>
      <c r="D120" s="12"/>
      <c r="E120" s="13" t="str">
        <f aca="true">IF($D120="","",IFERROR(DATEDIF($D120,TODAY(),"Y"),""))</f>
        <v/>
      </c>
      <c r="F120" s="11"/>
      <c r="G120" s="11"/>
      <c r="H120" s="11"/>
      <c r="I120" s="11"/>
      <c r="J120" s="14"/>
      <c r="K120" s="12"/>
      <c r="L120" s="11"/>
      <c r="M120" s="11"/>
    </row>
    <row r="121" customFormat="false" ht="15" hidden="false" customHeight="false" outlineLevel="0" collapsed="false">
      <c r="A121" s="10" t="n">
        <v>117</v>
      </c>
      <c r="B121" s="11"/>
      <c r="C121" s="11"/>
      <c r="D121" s="12"/>
      <c r="E121" s="13" t="str">
        <f aca="true">IF($D121="","",IFERROR(DATEDIF($D121,TODAY(),"Y"),""))</f>
        <v/>
      </c>
      <c r="F121" s="11"/>
      <c r="G121" s="11"/>
      <c r="H121" s="11"/>
      <c r="I121" s="11"/>
      <c r="J121" s="14"/>
      <c r="K121" s="12"/>
      <c r="L121" s="11"/>
      <c r="M121" s="11"/>
    </row>
    <row r="122" customFormat="false" ht="15" hidden="false" customHeight="false" outlineLevel="0" collapsed="false">
      <c r="A122" s="10" t="n">
        <v>118</v>
      </c>
      <c r="B122" s="11"/>
      <c r="C122" s="11"/>
      <c r="D122" s="12"/>
      <c r="E122" s="13" t="str">
        <f aca="true">IF($D122="","",IFERROR(DATEDIF($D122,TODAY(),"Y"),""))</f>
        <v/>
      </c>
      <c r="F122" s="11"/>
      <c r="G122" s="11"/>
      <c r="H122" s="11"/>
      <c r="I122" s="11"/>
      <c r="J122" s="14"/>
      <c r="K122" s="12"/>
      <c r="L122" s="11"/>
      <c r="M122" s="11"/>
    </row>
    <row r="123" customFormat="false" ht="15" hidden="false" customHeight="false" outlineLevel="0" collapsed="false">
      <c r="A123" s="10" t="n">
        <v>119</v>
      </c>
      <c r="B123" s="11"/>
      <c r="C123" s="11"/>
      <c r="D123" s="12"/>
      <c r="E123" s="13" t="str">
        <f aca="true">IF($D123="","",IFERROR(DATEDIF($D123,TODAY(),"Y"),""))</f>
        <v/>
      </c>
      <c r="F123" s="11"/>
      <c r="G123" s="11"/>
      <c r="H123" s="11"/>
      <c r="I123" s="11"/>
      <c r="J123" s="14"/>
      <c r="K123" s="12"/>
      <c r="L123" s="11"/>
      <c r="M123" s="11"/>
    </row>
    <row r="124" customFormat="false" ht="15" hidden="false" customHeight="false" outlineLevel="0" collapsed="false">
      <c r="A124" s="10" t="n">
        <v>120</v>
      </c>
      <c r="B124" s="11"/>
      <c r="C124" s="11"/>
      <c r="D124" s="12"/>
      <c r="E124" s="13" t="str">
        <f aca="true">IF($D124="","",IFERROR(DATEDIF($D124,TODAY(),"Y"),""))</f>
        <v/>
      </c>
      <c r="F124" s="11"/>
      <c r="G124" s="11"/>
      <c r="H124" s="11"/>
      <c r="I124" s="11"/>
      <c r="J124" s="14"/>
      <c r="K124" s="12"/>
      <c r="L124" s="11"/>
      <c r="M124" s="11"/>
    </row>
    <row r="125" customFormat="false" ht="15" hidden="false" customHeight="false" outlineLevel="0" collapsed="false">
      <c r="A125" s="10" t="n">
        <v>121</v>
      </c>
      <c r="B125" s="11"/>
      <c r="C125" s="11"/>
      <c r="D125" s="12"/>
      <c r="E125" s="13" t="str">
        <f aca="true">IF($D125="","",IFERROR(DATEDIF($D125,TODAY(),"Y"),""))</f>
        <v/>
      </c>
      <c r="F125" s="11"/>
      <c r="G125" s="11"/>
      <c r="H125" s="11"/>
      <c r="I125" s="11"/>
      <c r="J125" s="14"/>
      <c r="K125" s="12"/>
      <c r="L125" s="11"/>
      <c r="M125" s="11"/>
    </row>
    <row r="126" customFormat="false" ht="15" hidden="false" customHeight="false" outlineLevel="0" collapsed="false">
      <c r="A126" s="10" t="n">
        <v>122</v>
      </c>
      <c r="B126" s="11"/>
      <c r="C126" s="11"/>
      <c r="D126" s="12"/>
      <c r="E126" s="13" t="str">
        <f aca="true">IF($D126="","",IFERROR(DATEDIF($D126,TODAY(),"Y"),""))</f>
        <v/>
      </c>
      <c r="F126" s="11"/>
      <c r="G126" s="11"/>
      <c r="H126" s="11"/>
      <c r="I126" s="11"/>
      <c r="J126" s="14"/>
      <c r="K126" s="12"/>
      <c r="L126" s="11"/>
      <c r="M126" s="11"/>
    </row>
    <row r="127" customFormat="false" ht="15" hidden="false" customHeight="false" outlineLevel="0" collapsed="false">
      <c r="A127" s="10" t="n">
        <v>123</v>
      </c>
      <c r="B127" s="11"/>
      <c r="C127" s="11"/>
      <c r="D127" s="12"/>
      <c r="E127" s="13" t="str">
        <f aca="true">IF($D127="","",IFERROR(DATEDIF($D127,TODAY(),"Y"),""))</f>
        <v/>
      </c>
      <c r="F127" s="11"/>
      <c r="G127" s="11"/>
      <c r="H127" s="11"/>
      <c r="I127" s="11"/>
      <c r="J127" s="14"/>
      <c r="K127" s="12"/>
      <c r="L127" s="11"/>
      <c r="M127" s="11"/>
    </row>
    <row r="128" customFormat="false" ht="15" hidden="false" customHeight="false" outlineLevel="0" collapsed="false">
      <c r="A128" s="10" t="n">
        <v>124</v>
      </c>
      <c r="B128" s="11"/>
      <c r="C128" s="11"/>
      <c r="D128" s="12"/>
      <c r="E128" s="13" t="str">
        <f aca="true">IF($D128="","",IFERROR(DATEDIF($D128,TODAY(),"Y"),""))</f>
        <v/>
      </c>
      <c r="F128" s="11"/>
      <c r="G128" s="11"/>
      <c r="H128" s="11"/>
      <c r="I128" s="11"/>
      <c r="J128" s="14"/>
      <c r="K128" s="12"/>
      <c r="L128" s="11"/>
      <c r="M128" s="11"/>
    </row>
    <row r="129" customFormat="false" ht="15" hidden="false" customHeight="false" outlineLevel="0" collapsed="false">
      <c r="A129" s="10" t="n">
        <v>125</v>
      </c>
      <c r="B129" s="11"/>
      <c r="C129" s="11"/>
      <c r="D129" s="12"/>
      <c r="E129" s="13" t="str">
        <f aca="true">IF($D129="","",IFERROR(DATEDIF($D129,TODAY(),"Y"),""))</f>
        <v/>
      </c>
      <c r="F129" s="11"/>
      <c r="G129" s="11"/>
      <c r="H129" s="11"/>
      <c r="I129" s="11"/>
      <c r="J129" s="14"/>
      <c r="K129" s="12"/>
      <c r="L129" s="11"/>
      <c r="M129" s="11"/>
    </row>
    <row r="130" customFormat="false" ht="15" hidden="false" customHeight="false" outlineLevel="0" collapsed="false">
      <c r="A130" s="10" t="n">
        <v>126</v>
      </c>
      <c r="B130" s="11"/>
      <c r="C130" s="11"/>
      <c r="D130" s="12"/>
      <c r="E130" s="13" t="str">
        <f aca="true">IF($D130="","",IFERROR(DATEDIF($D130,TODAY(),"Y"),""))</f>
        <v/>
      </c>
      <c r="F130" s="11"/>
      <c r="G130" s="11"/>
      <c r="H130" s="11"/>
      <c r="I130" s="11"/>
      <c r="J130" s="14"/>
      <c r="K130" s="12"/>
      <c r="L130" s="11"/>
      <c r="M130" s="11"/>
    </row>
    <row r="131" customFormat="false" ht="15" hidden="false" customHeight="false" outlineLevel="0" collapsed="false">
      <c r="A131" s="10" t="n">
        <v>127</v>
      </c>
      <c r="B131" s="11"/>
      <c r="C131" s="11"/>
      <c r="D131" s="12"/>
      <c r="E131" s="13" t="str">
        <f aca="true">IF($D131="","",IFERROR(DATEDIF($D131,TODAY(),"Y"),""))</f>
        <v/>
      </c>
      <c r="F131" s="11"/>
      <c r="G131" s="11"/>
      <c r="H131" s="11"/>
      <c r="I131" s="11"/>
      <c r="J131" s="14"/>
      <c r="K131" s="12"/>
      <c r="L131" s="11"/>
      <c r="M131" s="11"/>
    </row>
    <row r="132" customFormat="false" ht="15" hidden="false" customHeight="false" outlineLevel="0" collapsed="false">
      <c r="A132" s="10" t="n">
        <v>128</v>
      </c>
      <c r="B132" s="11"/>
      <c r="C132" s="11"/>
      <c r="D132" s="12"/>
      <c r="E132" s="13" t="str">
        <f aca="true">IF($D132="","",IFERROR(DATEDIF($D132,TODAY(),"Y"),""))</f>
        <v/>
      </c>
      <c r="F132" s="11"/>
      <c r="G132" s="11"/>
      <c r="H132" s="11"/>
      <c r="I132" s="11"/>
      <c r="J132" s="14"/>
      <c r="K132" s="12"/>
      <c r="L132" s="11"/>
      <c r="M132" s="11"/>
    </row>
    <row r="133" customFormat="false" ht="15" hidden="false" customHeight="false" outlineLevel="0" collapsed="false">
      <c r="A133" s="10" t="n">
        <v>129</v>
      </c>
      <c r="B133" s="11"/>
      <c r="C133" s="11"/>
      <c r="D133" s="12"/>
      <c r="E133" s="13" t="str">
        <f aca="true">IF($D133="","",IFERROR(DATEDIF($D133,TODAY(),"Y"),""))</f>
        <v/>
      </c>
      <c r="F133" s="11"/>
      <c r="G133" s="11"/>
      <c r="H133" s="11"/>
      <c r="I133" s="11"/>
      <c r="J133" s="14"/>
      <c r="K133" s="12"/>
      <c r="L133" s="11"/>
      <c r="M133" s="11"/>
    </row>
    <row r="134" customFormat="false" ht="15" hidden="false" customHeight="false" outlineLevel="0" collapsed="false">
      <c r="A134" s="10" t="n">
        <v>130</v>
      </c>
      <c r="B134" s="11"/>
      <c r="C134" s="11"/>
      <c r="D134" s="12"/>
      <c r="E134" s="13" t="str">
        <f aca="true">IF($D134="","",IFERROR(DATEDIF($D134,TODAY(),"Y"),""))</f>
        <v/>
      </c>
      <c r="F134" s="11"/>
      <c r="G134" s="11"/>
      <c r="H134" s="11"/>
      <c r="I134" s="11"/>
      <c r="J134" s="14"/>
      <c r="K134" s="12"/>
      <c r="L134" s="11"/>
      <c r="M134" s="11"/>
    </row>
    <row r="135" customFormat="false" ht="15" hidden="false" customHeight="false" outlineLevel="0" collapsed="false">
      <c r="A135" s="10" t="n">
        <v>131</v>
      </c>
      <c r="B135" s="11"/>
      <c r="C135" s="11"/>
      <c r="D135" s="12"/>
      <c r="E135" s="13" t="str">
        <f aca="true">IF($D135="","",IFERROR(DATEDIF($D135,TODAY(),"Y"),""))</f>
        <v/>
      </c>
      <c r="F135" s="11"/>
      <c r="G135" s="11"/>
      <c r="H135" s="11"/>
      <c r="I135" s="11"/>
      <c r="J135" s="14"/>
      <c r="K135" s="12"/>
      <c r="L135" s="11"/>
      <c r="M135" s="11"/>
    </row>
    <row r="136" customFormat="false" ht="15" hidden="false" customHeight="false" outlineLevel="0" collapsed="false">
      <c r="A136" s="10" t="n">
        <v>132</v>
      </c>
      <c r="B136" s="11"/>
      <c r="C136" s="11"/>
      <c r="D136" s="12"/>
      <c r="E136" s="13" t="str">
        <f aca="true">IF($D136="","",IFERROR(DATEDIF($D136,TODAY(),"Y"),""))</f>
        <v/>
      </c>
      <c r="F136" s="11"/>
      <c r="G136" s="11"/>
      <c r="H136" s="11"/>
      <c r="I136" s="11"/>
      <c r="J136" s="14"/>
      <c r="K136" s="12"/>
      <c r="L136" s="11"/>
      <c r="M136" s="11"/>
    </row>
    <row r="137" customFormat="false" ht="15" hidden="false" customHeight="false" outlineLevel="0" collapsed="false">
      <c r="A137" s="10" t="n">
        <v>133</v>
      </c>
      <c r="B137" s="11"/>
      <c r="C137" s="11"/>
      <c r="D137" s="12"/>
      <c r="E137" s="13" t="str">
        <f aca="true">IF($D137="","",IFERROR(DATEDIF($D137,TODAY(),"Y"),""))</f>
        <v/>
      </c>
      <c r="F137" s="11"/>
      <c r="G137" s="11"/>
      <c r="H137" s="11"/>
      <c r="I137" s="11"/>
      <c r="J137" s="14"/>
      <c r="K137" s="12"/>
      <c r="L137" s="11"/>
      <c r="M137" s="11"/>
    </row>
    <row r="138" customFormat="false" ht="15" hidden="false" customHeight="false" outlineLevel="0" collapsed="false">
      <c r="A138" s="10" t="n">
        <v>134</v>
      </c>
      <c r="B138" s="11"/>
      <c r="C138" s="11"/>
      <c r="D138" s="12"/>
      <c r="E138" s="13" t="str">
        <f aca="true">IF($D138="","",IFERROR(DATEDIF($D138,TODAY(),"Y"),""))</f>
        <v/>
      </c>
      <c r="F138" s="11"/>
      <c r="G138" s="11"/>
      <c r="H138" s="11"/>
      <c r="I138" s="11"/>
      <c r="J138" s="14"/>
      <c r="K138" s="12"/>
      <c r="L138" s="11"/>
      <c r="M138" s="11"/>
    </row>
    <row r="139" customFormat="false" ht="15" hidden="false" customHeight="false" outlineLevel="0" collapsed="false">
      <c r="A139" s="10" t="n">
        <v>135</v>
      </c>
      <c r="B139" s="11"/>
      <c r="C139" s="11"/>
      <c r="D139" s="12"/>
      <c r="E139" s="13" t="str">
        <f aca="true">IF($D139="","",IFERROR(DATEDIF($D139,TODAY(),"Y"),""))</f>
        <v/>
      </c>
      <c r="F139" s="11"/>
      <c r="G139" s="11"/>
      <c r="H139" s="11"/>
      <c r="I139" s="11"/>
      <c r="J139" s="14"/>
      <c r="K139" s="12"/>
      <c r="L139" s="11"/>
      <c r="M139" s="11"/>
    </row>
    <row r="140" customFormat="false" ht="15" hidden="false" customHeight="false" outlineLevel="0" collapsed="false">
      <c r="A140" s="10" t="n">
        <v>136</v>
      </c>
      <c r="B140" s="11"/>
      <c r="C140" s="11"/>
      <c r="D140" s="12"/>
      <c r="E140" s="13" t="str">
        <f aca="true">IF($D140="","",IFERROR(DATEDIF($D140,TODAY(),"Y"),""))</f>
        <v/>
      </c>
      <c r="F140" s="11"/>
      <c r="G140" s="11"/>
      <c r="H140" s="11"/>
      <c r="I140" s="11"/>
      <c r="J140" s="14"/>
      <c r="K140" s="12"/>
      <c r="L140" s="11"/>
      <c r="M140" s="11"/>
    </row>
    <row r="141" customFormat="false" ht="15" hidden="false" customHeight="false" outlineLevel="0" collapsed="false">
      <c r="A141" s="10" t="n">
        <v>137</v>
      </c>
      <c r="B141" s="11"/>
      <c r="C141" s="11"/>
      <c r="D141" s="12"/>
      <c r="E141" s="13" t="str">
        <f aca="true">IF($D141="","",IFERROR(DATEDIF($D141,TODAY(),"Y"),""))</f>
        <v/>
      </c>
      <c r="F141" s="11"/>
      <c r="G141" s="11"/>
      <c r="H141" s="11"/>
      <c r="I141" s="11"/>
      <c r="J141" s="14"/>
      <c r="K141" s="12"/>
      <c r="L141" s="11"/>
      <c r="M141" s="11"/>
    </row>
    <row r="142" customFormat="false" ht="15" hidden="false" customHeight="false" outlineLevel="0" collapsed="false">
      <c r="A142" s="10" t="n">
        <v>138</v>
      </c>
      <c r="B142" s="11"/>
      <c r="C142" s="11"/>
      <c r="D142" s="12"/>
      <c r="E142" s="13" t="str">
        <f aca="true">IF($D142="","",IFERROR(DATEDIF($D142,TODAY(),"Y"),""))</f>
        <v/>
      </c>
      <c r="F142" s="11"/>
      <c r="G142" s="11"/>
      <c r="H142" s="11"/>
      <c r="I142" s="11"/>
      <c r="J142" s="14"/>
      <c r="K142" s="12"/>
      <c r="L142" s="11"/>
      <c r="M142" s="11"/>
    </row>
    <row r="143" customFormat="false" ht="15" hidden="false" customHeight="false" outlineLevel="0" collapsed="false">
      <c r="A143" s="10" t="n">
        <v>139</v>
      </c>
      <c r="B143" s="11"/>
      <c r="C143" s="11"/>
      <c r="D143" s="12"/>
      <c r="E143" s="13" t="str">
        <f aca="true">IF($D143="","",IFERROR(DATEDIF($D143,TODAY(),"Y"),""))</f>
        <v/>
      </c>
      <c r="F143" s="11"/>
      <c r="G143" s="11"/>
      <c r="H143" s="11"/>
      <c r="I143" s="11"/>
      <c r="J143" s="14"/>
      <c r="K143" s="12"/>
      <c r="L143" s="11"/>
      <c r="M143" s="11"/>
    </row>
    <row r="144" customFormat="false" ht="15" hidden="false" customHeight="false" outlineLevel="0" collapsed="false">
      <c r="A144" s="10" t="n">
        <v>140</v>
      </c>
      <c r="B144" s="11"/>
      <c r="C144" s="11"/>
      <c r="D144" s="12"/>
      <c r="E144" s="13" t="str">
        <f aca="true">IF($D144="","",IFERROR(DATEDIF($D144,TODAY(),"Y"),""))</f>
        <v/>
      </c>
      <c r="F144" s="11"/>
      <c r="G144" s="11"/>
      <c r="H144" s="11"/>
      <c r="I144" s="11"/>
      <c r="J144" s="14"/>
      <c r="K144" s="12"/>
      <c r="L144" s="11"/>
      <c r="M144" s="11"/>
    </row>
    <row r="145" customFormat="false" ht="15" hidden="false" customHeight="false" outlineLevel="0" collapsed="false">
      <c r="A145" s="10" t="n">
        <v>141</v>
      </c>
      <c r="B145" s="11"/>
      <c r="C145" s="11"/>
      <c r="D145" s="12"/>
      <c r="E145" s="13" t="str">
        <f aca="true">IF($D145="","",IFERROR(DATEDIF($D145,TODAY(),"Y"),""))</f>
        <v/>
      </c>
      <c r="F145" s="11"/>
      <c r="G145" s="11"/>
      <c r="H145" s="11"/>
      <c r="I145" s="11"/>
      <c r="J145" s="14"/>
      <c r="K145" s="12"/>
      <c r="L145" s="11"/>
      <c r="M145" s="11"/>
    </row>
    <row r="146" customFormat="false" ht="15" hidden="false" customHeight="false" outlineLevel="0" collapsed="false">
      <c r="A146" s="10" t="n">
        <v>142</v>
      </c>
      <c r="B146" s="11"/>
      <c r="C146" s="11"/>
      <c r="D146" s="12"/>
      <c r="E146" s="13" t="str">
        <f aca="true">IF($D146="","",IFERROR(DATEDIF($D146,TODAY(),"Y"),""))</f>
        <v/>
      </c>
      <c r="F146" s="11"/>
      <c r="G146" s="11"/>
      <c r="H146" s="11"/>
      <c r="I146" s="11"/>
      <c r="J146" s="14"/>
      <c r="K146" s="12"/>
      <c r="L146" s="11"/>
      <c r="M146" s="11"/>
    </row>
    <row r="147" customFormat="false" ht="15" hidden="false" customHeight="false" outlineLevel="0" collapsed="false">
      <c r="A147" s="10" t="n">
        <v>143</v>
      </c>
      <c r="B147" s="11"/>
      <c r="C147" s="11"/>
      <c r="D147" s="12"/>
      <c r="E147" s="13" t="str">
        <f aca="true">IF($D147="","",IFERROR(DATEDIF($D147,TODAY(),"Y"),""))</f>
        <v/>
      </c>
      <c r="F147" s="11"/>
      <c r="G147" s="11"/>
      <c r="H147" s="11"/>
      <c r="I147" s="11"/>
      <c r="J147" s="14"/>
      <c r="K147" s="12"/>
      <c r="L147" s="11"/>
      <c r="M147" s="11"/>
    </row>
    <row r="148" customFormat="false" ht="15" hidden="false" customHeight="false" outlineLevel="0" collapsed="false">
      <c r="A148" s="10" t="n">
        <v>144</v>
      </c>
      <c r="B148" s="11"/>
      <c r="C148" s="11"/>
      <c r="D148" s="12"/>
      <c r="E148" s="13" t="str">
        <f aca="true">IF($D148="","",IFERROR(DATEDIF($D148,TODAY(),"Y"),""))</f>
        <v/>
      </c>
      <c r="F148" s="11"/>
      <c r="G148" s="11"/>
      <c r="H148" s="11"/>
      <c r="I148" s="11"/>
      <c r="J148" s="14"/>
      <c r="K148" s="12"/>
      <c r="L148" s="11"/>
      <c r="M148" s="11"/>
    </row>
    <row r="149" customFormat="false" ht="15" hidden="false" customHeight="false" outlineLevel="0" collapsed="false">
      <c r="A149" s="10" t="n">
        <v>145</v>
      </c>
      <c r="B149" s="11"/>
      <c r="C149" s="11"/>
      <c r="D149" s="12"/>
      <c r="E149" s="13" t="str">
        <f aca="true">IF($D149="","",IFERROR(DATEDIF($D149,TODAY(),"Y"),""))</f>
        <v/>
      </c>
      <c r="F149" s="11"/>
      <c r="G149" s="11"/>
      <c r="H149" s="11"/>
      <c r="I149" s="11"/>
      <c r="J149" s="14"/>
      <c r="K149" s="12"/>
      <c r="L149" s="11"/>
      <c r="M149" s="11"/>
    </row>
    <row r="150" customFormat="false" ht="15" hidden="false" customHeight="false" outlineLevel="0" collapsed="false">
      <c r="A150" s="10" t="n">
        <v>146</v>
      </c>
      <c r="B150" s="11"/>
      <c r="C150" s="11"/>
      <c r="D150" s="12"/>
      <c r="E150" s="13" t="str">
        <f aca="true">IF($D150="","",IFERROR(DATEDIF($D150,TODAY(),"Y"),""))</f>
        <v/>
      </c>
      <c r="F150" s="11"/>
      <c r="G150" s="11"/>
      <c r="H150" s="11"/>
      <c r="I150" s="11"/>
      <c r="J150" s="14"/>
      <c r="K150" s="12"/>
      <c r="L150" s="11"/>
      <c r="M150" s="11"/>
    </row>
    <row r="151" customFormat="false" ht="15" hidden="false" customHeight="false" outlineLevel="0" collapsed="false">
      <c r="A151" s="10" t="n">
        <v>147</v>
      </c>
      <c r="B151" s="11"/>
      <c r="C151" s="11"/>
      <c r="D151" s="12"/>
      <c r="E151" s="13" t="str">
        <f aca="true">IF($D151="","",IFERROR(DATEDIF($D151,TODAY(),"Y"),""))</f>
        <v/>
      </c>
      <c r="F151" s="11"/>
      <c r="G151" s="11"/>
      <c r="H151" s="11"/>
      <c r="I151" s="11"/>
      <c r="J151" s="14"/>
      <c r="K151" s="12"/>
      <c r="L151" s="11"/>
      <c r="M151" s="11"/>
    </row>
    <row r="152" customFormat="false" ht="15" hidden="false" customHeight="false" outlineLevel="0" collapsed="false">
      <c r="A152" s="10" t="n">
        <v>148</v>
      </c>
      <c r="B152" s="11"/>
      <c r="C152" s="11"/>
      <c r="D152" s="12"/>
      <c r="E152" s="13" t="str">
        <f aca="true">IF($D152="","",IFERROR(DATEDIF($D152,TODAY(),"Y"),""))</f>
        <v/>
      </c>
      <c r="F152" s="11"/>
      <c r="G152" s="11"/>
      <c r="H152" s="11"/>
      <c r="I152" s="11"/>
      <c r="J152" s="14"/>
      <c r="K152" s="12"/>
      <c r="L152" s="11"/>
      <c r="M152" s="11"/>
    </row>
    <row r="153" customFormat="false" ht="15" hidden="false" customHeight="false" outlineLevel="0" collapsed="false">
      <c r="A153" s="10" t="n">
        <v>149</v>
      </c>
      <c r="B153" s="11"/>
      <c r="C153" s="11"/>
      <c r="D153" s="12"/>
      <c r="E153" s="13" t="str">
        <f aca="true">IF($D153="","",IFERROR(DATEDIF($D153,TODAY(),"Y"),""))</f>
        <v/>
      </c>
      <c r="F153" s="11"/>
      <c r="G153" s="11"/>
      <c r="H153" s="11"/>
      <c r="I153" s="11"/>
      <c r="J153" s="14"/>
      <c r="K153" s="12"/>
      <c r="L153" s="11"/>
      <c r="M153" s="11"/>
    </row>
    <row r="154" customFormat="false" ht="15" hidden="false" customHeight="false" outlineLevel="0" collapsed="false">
      <c r="A154" s="10" t="n">
        <v>150</v>
      </c>
      <c r="B154" s="11"/>
      <c r="C154" s="11"/>
      <c r="D154" s="12"/>
      <c r="E154" s="13" t="str">
        <f aca="true">IF($D154="","",IFERROR(DATEDIF($D154,TODAY(),"Y"),""))</f>
        <v/>
      </c>
      <c r="F154" s="11"/>
      <c r="G154" s="11"/>
      <c r="H154" s="11"/>
      <c r="I154" s="11"/>
      <c r="J154" s="14"/>
      <c r="K154" s="12"/>
      <c r="L154" s="11"/>
      <c r="M154" s="11"/>
    </row>
    <row r="155" customFormat="false" ht="15" hidden="false" customHeight="false" outlineLevel="0" collapsed="false">
      <c r="A155" s="10" t="n">
        <v>151</v>
      </c>
      <c r="B155" s="11"/>
      <c r="C155" s="11"/>
      <c r="D155" s="12"/>
      <c r="E155" s="13" t="str">
        <f aca="true">IF($D155="","",IFERROR(DATEDIF($D155,TODAY(),"Y"),""))</f>
        <v/>
      </c>
      <c r="F155" s="11"/>
      <c r="G155" s="11"/>
      <c r="H155" s="11"/>
      <c r="I155" s="11"/>
      <c r="J155" s="14"/>
      <c r="K155" s="12"/>
      <c r="L155" s="11"/>
      <c r="M155" s="11"/>
    </row>
    <row r="156" customFormat="false" ht="15" hidden="false" customHeight="false" outlineLevel="0" collapsed="false">
      <c r="A156" s="10" t="n">
        <v>152</v>
      </c>
      <c r="B156" s="11"/>
      <c r="C156" s="11"/>
      <c r="D156" s="12"/>
      <c r="E156" s="13" t="str">
        <f aca="true">IF($D156="","",IFERROR(DATEDIF($D156,TODAY(),"Y"),""))</f>
        <v/>
      </c>
      <c r="F156" s="11"/>
      <c r="G156" s="11"/>
      <c r="H156" s="11"/>
      <c r="I156" s="11"/>
      <c r="J156" s="14"/>
      <c r="K156" s="12"/>
      <c r="L156" s="11"/>
      <c r="M156" s="11"/>
    </row>
    <row r="157" customFormat="false" ht="15" hidden="false" customHeight="false" outlineLevel="0" collapsed="false">
      <c r="A157" s="10" t="n">
        <v>153</v>
      </c>
      <c r="B157" s="11"/>
      <c r="C157" s="11"/>
      <c r="D157" s="12"/>
      <c r="E157" s="13" t="str">
        <f aca="true">IF($D157="","",IFERROR(DATEDIF($D157,TODAY(),"Y"),""))</f>
        <v/>
      </c>
      <c r="F157" s="11"/>
      <c r="G157" s="11"/>
      <c r="H157" s="11"/>
      <c r="I157" s="11"/>
      <c r="J157" s="14"/>
      <c r="K157" s="12"/>
      <c r="L157" s="11"/>
      <c r="M157" s="11"/>
    </row>
    <row r="158" customFormat="false" ht="15" hidden="false" customHeight="false" outlineLevel="0" collapsed="false">
      <c r="A158" s="10" t="n">
        <v>154</v>
      </c>
      <c r="B158" s="11"/>
      <c r="C158" s="11"/>
      <c r="D158" s="12"/>
      <c r="E158" s="13" t="str">
        <f aca="true">IF($D158="","",IFERROR(DATEDIF($D158,TODAY(),"Y"),""))</f>
        <v/>
      </c>
      <c r="F158" s="11"/>
      <c r="G158" s="11"/>
      <c r="H158" s="11"/>
      <c r="I158" s="11"/>
      <c r="J158" s="14"/>
      <c r="K158" s="12"/>
      <c r="L158" s="11"/>
      <c r="M158" s="11"/>
    </row>
    <row r="159" customFormat="false" ht="15" hidden="false" customHeight="false" outlineLevel="0" collapsed="false">
      <c r="A159" s="10" t="n">
        <v>155</v>
      </c>
      <c r="B159" s="11"/>
      <c r="C159" s="11"/>
      <c r="D159" s="12"/>
      <c r="E159" s="13" t="str">
        <f aca="true">IF($D159="","",IFERROR(DATEDIF($D159,TODAY(),"Y"),""))</f>
        <v/>
      </c>
      <c r="F159" s="11"/>
      <c r="G159" s="11"/>
      <c r="H159" s="11"/>
      <c r="I159" s="11"/>
      <c r="J159" s="14"/>
      <c r="K159" s="12"/>
      <c r="L159" s="11"/>
      <c r="M159" s="11"/>
    </row>
    <row r="160" customFormat="false" ht="15" hidden="false" customHeight="false" outlineLevel="0" collapsed="false">
      <c r="A160" s="10" t="n">
        <v>156</v>
      </c>
      <c r="B160" s="11"/>
      <c r="C160" s="11"/>
      <c r="D160" s="12"/>
      <c r="E160" s="13" t="str">
        <f aca="true">IF($D160="","",IFERROR(DATEDIF($D160,TODAY(),"Y"),""))</f>
        <v/>
      </c>
      <c r="F160" s="11"/>
      <c r="G160" s="11"/>
      <c r="H160" s="11"/>
      <c r="I160" s="11"/>
      <c r="J160" s="14"/>
      <c r="K160" s="12"/>
      <c r="L160" s="11"/>
      <c r="M160" s="11"/>
    </row>
    <row r="161" customFormat="false" ht="15" hidden="false" customHeight="false" outlineLevel="0" collapsed="false">
      <c r="A161" s="10" t="n">
        <v>157</v>
      </c>
      <c r="B161" s="11"/>
      <c r="C161" s="11"/>
      <c r="D161" s="12"/>
      <c r="E161" s="13" t="str">
        <f aca="true">IF($D161="","",IFERROR(DATEDIF($D161,TODAY(),"Y"),""))</f>
        <v/>
      </c>
      <c r="F161" s="11"/>
      <c r="G161" s="11"/>
      <c r="H161" s="11"/>
      <c r="I161" s="11"/>
      <c r="J161" s="14"/>
      <c r="K161" s="12"/>
      <c r="L161" s="11"/>
      <c r="M161" s="11"/>
    </row>
    <row r="162" customFormat="false" ht="15" hidden="false" customHeight="false" outlineLevel="0" collapsed="false">
      <c r="A162" s="10" t="n">
        <v>158</v>
      </c>
      <c r="B162" s="11"/>
      <c r="C162" s="11"/>
      <c r="D162" s="12"/>
      <c r="E162" s="13" t="str">
        <f aca="true">IF($D162="","",IFERROR(DATEDIF($D162,TODAY(),"Y"),""))</f>
        <v/>
      </c>
      <c r="F162" s="11"/>
      <c r="G162" s="11"/>
      <c r="H162" s="11"/>
      <c r="I162" s="11"/>
      <c r="J162" s="14"/>
      <c r="K162" s="12"/>
      <c r="L162" s="11"/>
      <c r="M162" s="11"/>
    </row>
    <row r="163" customFormat="false" ht="15" hidden="false" customHeight="false" outlineLevel="0" collapsed="false">
      <c r="A163" s="10" t="n">
        <v>159</v>
      </c>
      <c r="B163" s="11"/>
      <c r="C163" s="11"/>
      <c r="D163" s="12"/>
      <c r="E163" s="13" t="str">
        <f aca="true">IF($D163="","",IFERROR(DATEDIF($D163,TODAY(),"Y"),""))</f>
        <v/>
      </c>
      <c r="F163" s="11"/>
      <c r="G163" s="11"/>
      <c r="H163" s="11"/>
      <c r="I163" s="11"/>
      <c r="J163" s="14"/>
      <c r="K163" s="12"/>
      <c r="L163" s="11"/>
      <c r="M163" s="11"/>
    </row>
    <row r="164" customFormat="false" ht="15" hidden="false" customHeight="false" outlineLevel="0" collapsed="false">
      <c r="A164" s="10" t="n">
        <v>160</v>
      </c>
      <c r="B164" s="11"/>
      <c r="C164" s="11"/>
      <c r="D164" s="12"/>
      <c r="E164" s="13" t="str">
        <f aca="true">IF($D164="","",IFERROR(DATEDIF($D164,TODAY(),"Y"),""))</f>
        <v/>
      </c>
      <c r="F164" s="11"/>
      <c r="G164" s="11"/>
      <c r="H164" s="11"/>
      <c r="I164" s="11"/>
      <c r="J164" s="14"/>
      <c r="K164" s="12"/>
      <c r="L164" s="11"/>
      <c r="M164" s="11"/>
    </row>
    <row r="165" customFormat="false" ht="15" hidden="false" customHeight="false" outlineLevel="0" collapsed="false">
      <c r="A165" s="10" t="n">
        <v>161</v>
      </c>
      <c r="B165" s="11"/>
      <c r="C165" s="11"/>
      <c r="D165" s="12"/>
      <c r="E165" s="13" t="str">
        <f aca="true">IF($D165="","",IFERROR(DATEDIF($D165,TODAY(),"Y"),""))</f>
        <v/>
      </c>
      <c r="F165" s="11"/>
      <c r="G165" s="11"/>
      <c r="H165" s="11"/>
      <c r="I165" s="11"/>
      <c r="J165" s="14"/>
      <c r="K165" s="12"/>
      <c r="L165" s="11"/>
      <c r="M165" s="11"/>
    </row>
    <row r="166" customFormat="false" ht="15" hidden="false" customHeight="false" outlineLevel="0" collapsed="false">
      <c r="A166" s="10" t="n">
        <v>162</v>
      </c>
      <c r="B166" s="11"/>
      <c r="C166" s="11"/>
      <c r="D166" s="12"/>
      <c r="E166" s="13" t="str">
        <f aca="true">IF($D166="","",IFERROR(DATEDIF($D166,TODAY(),"Y"),""))</f>
        <v/>
      </c>
      <c r="F166" s="11"/>
      <c r="G166" s="11"/>
      <c r="H166" s="11"/>
      <c r="I166" s="11"/>
      <c r="J166" s="14"/>
      <c r="K166" s="12"/>
      <c r="L166" s="11"/>
      <c r="M166" s="11"/>
    </row>
    <row r="167" customFormat="false" ht="15" hidden="false" customHeight="false" outlineLevel="0" collapsed="false">
      <c r="A167" s="10" t="n">
        <v>163</v>
      </c>
      <c r="B167" s="11"/>
      <c r="C167" s="11"/>
      <c r="D167" s="12"/>
      <c r="E167" s="13" t="str">
        <f aca="true">IF($D167="","",IFERROR(DATEDIF($D167,TODAY(),"Y"),""))</f>
        <v/>
      </c>
      <c r="F167" s="11"/>
      <c r="G167" s="11"/>
      <c r="H167" s="11"/>
      <c r="I167" s="11"/>
      <c r="J167" s="14"/>
      <c r="K167" s="12"/>
      <c r="L167" s="11"/>
      <c r="M167" s="11"/>
    </row>
    <row r="168" customFormat="false" ht="15" hidden="false" customHeight="false" outlineLevel="0" collapsed="false">
      <c r="A168" s="10" t="n">
        <v>164</v>
      </c>
      <c r="B168" s="11"/>
      <c r="C168" s="11"/>
      <c r="D168" s="12"/>
      <c r="E168" s="13" t="str">
        <f aca="true">IF($D168="","",IFERROR(DATEDIF($D168,TODAY(),"Y"),""))</f>
        <v/>
      </c>
      <c r="F168" s="11"/>
      <c r="G168" s="11"/>
      <c r="H168" s="11"/>
      <c r="I168" s="11"/>
      <c r="J168" s="14"/>
      <c r="K168" s="12"/>
      <c r="L168" s="11"/>
      <c r="M168" s="11"/>
    </row>
    <row r="169" customFormat="false" ht="15" hidden="false" customHeight="false" outlineLevel="0" collapsed="false">
      <c r="A169" s="10" t="n">
        <v>165</v>
      </c>
      <c r="B169" s="11"/>
      <c r="C169" s="11"/>
      <c r="D169" s="12"/>
      <c r="E169" s="13" t="str">
        <f aca="true">IF($D169="","",IFERROR(DATEDIF($D169,TODAY(),"Y"),""))</f>
        <v/>
      </c>
      <c r="F169" s="11"/>
      <c r="G169" s="11"/>
      <c r="H169" s="11"/>
      <c r="I169" s="11"/>
      <c r="J169" s="14"/>
      <c r="K169" s="12"/>
      <c r="L169" s="11"/>
      <c r="M169" s="11"/>
    </row>
    <row r="170" customFormat="false" ht="15" hidden="false" customHeight="false" outlineLevel="0" collapsed="false">
      <c r="A170" s="10" t="n">
        <v>166</v>
      </c>
      <c r="B170" s="11"/>
      <c r="C170" s="11"/>
      <c r="D170" s="12"/>
      <c r="E170" s="13" t="str">
        <f aca="true">IF($D170="","",IFERROR(DATEDIF($D170,TODAY(),"Y"),""))</f>
        <v/>
      </c>
      <c r="F170" s="11"/>
      <c r="G170" s="11"/>
      <c r="H170" s="11"/>
      <c r="I170" s="11"/>
      <c r="J170" s="14"/>
      <c r="K170" s="12"/>
      <c r="L170" s="11"/>
      <c r="M170" s="11"/>
    </row>
    <row r="171" customFormat="false" ht="15" hidden="false" customHeight="false" outlineLevel="0" collapsed="false">
      <c r="A171" s="10" t="n">
        <v>167</v>
      </c>
      <c r="B171" s="11"/>
      <c r="C171" s="11"/>
      <c r="D171" s="12"/>
      <c r="E171" s="13" t="str">
        <f aca="true">IF($D171="","",IFERROR(DATEDIF($D171,TODAY(),"Y"),""))</f>
        <v/>
      </c>
      <c r="F171" s="11"/>
      <c r="G171" s="11"/>
      <c r="H171" s="11"/>
      <c r="I171" s="11"/>
      <c r="J171" s="14"/>
      <c r="K171" s="12"/>
      <c r="L171" s="11"/>
      <c r="M171" s="11"/>
    </row>
    <row r="172" customFormat="false" ht="15" hidden="false" customHeight="false" outlineLevel="0" collapsed="false">
      <c r="A172" s="10" t="n">
        <v>168</v>
      </c>
      <c r="B172" s="11"/>
      <c r="C172" s="11"/>
      <c r="D172" s="12"/>
      <c r="E172" s="13" t="str">
        <f aca="true">IF($D172="","",IFERROR(DATEDIF($D172,TODAY(),"Y"),""))</f>
        <v/>
      </c>
      <c r="F172" s="11"/>
      <c r="G172" s="11"/>
      <c r="H172" s="11"/>
      <c r="I172" s="11"/>
      <c r="J172" s="14"/>
      <c r="K172" s="12"/>
      <c r="L172" s="11"/>
      <c r="M172" s="11"/>
    </row>
    <row r="173" customFormat="false" ht="15" hidden="false" customHeight="false" outlineLevel="0" collapsed="false">
      <c r="A173" s="10" t="n">
        <v>169</v>
      </c>
      <c r="B173" s="11"/>
      <c r="C173" s="11"/>
      <c r="D173" s="12"/>
      <c r="E173" s="13" t="str">
        <f aca="true">IF($D173="","",IFERROR(DATEDIF($D173,TODAY(),"Y"),""))</f>
        <v/>
      </c>
      <c r="F173" s="11"/>
      <c r="G173" s="11"/>
      <c r="H173" s="11"/>
      <c r="I173" s="11"/>
      <c r="J173" s="14"/>
      <c r="K173" s="12"/>
      <c r="L173" s="11"/>
      <c r="M173" s="11"/>
    </row>
    <row r="174" customFormat="false" ht="15" hidden="false" customHeight="false" outlineLevel="0" collapsed="false">
      <c r="A174" s="10" t="n">
        <v>170</v>
      </c>
      <c r="B174" s="11"/>
      <c r="C174" s="11"/>
      <c r="D174" s="12"/>
      <c r="E174" s="13" t="str">
        <f aca="true">IF($D174="","",IFERROR(DATEDIF($D174,TODAY(),"Y"),""))</f>
        <v/>
      </c>
      <c r="F174" s="11"/>
      <c r="G174" s="11"/>
      <c r="H174" s="11"/>
      <c r="I174" s="11"/>
      <c r="J174" s="14"/>
      <c r="K174" s="12"/>
      <c r="L174" s="11"/>
      <c r="M174" s="11"/>
    </row>
    <row r="175" customFormat="false" ht="15" hidden="false" customHeight="false" outlineLevel="0" collapsed="false">
      <c r="A175" s="10" t="n">
        <v>171</v>
      </c>
      <c r="B175" s="11"/>
      <c r="C175" s="11"/>
      <c r="D175" s="12"/>
      <c r="E175" s="13" t="str">
        <f aca="true">IF($D175="","",IFERROR(DATEDIF($D175,TODAY(),"Y"),""))</f>
        <v/>
      </c>
      <c r="F175" s="11"/>
      <c r="G175" s="11"/>
      <c r="H175" s="11"/>
      <c r="I175" s="11"/>
      <c r="J175" s="14"/>
      <c r="K175" s="12"/>
      <c r="L175" s="11"/>
      <c r="M175" s="11"/>
    </row>
    <row r="176" customFormat="false" ht="15" hidden="false" customHeight="false" outlineLevel="0" collapsed="false">
      <c r="A176" s="10" t="n">
        <v>172</v>
      </c>
      <c r="B176" s="11"/>
      <c r="C176" s="11"/>
      <c r="D176" s="12"/>
      <c r="E176" s="13" t="str">
        <f aca="true">IF($D176="","",IFERROR(DATEDIF($D176,TODAY(),"Y"),""))</f>
        <v/>
      </c>
      <c r="F176" s="11"/>
      <c r="G176" s="11"/>
      <c r="H176" s="11"/>
      <c r="I176" s="11"/>
      <c r="J176" s="14"/>
      <c r="K176" s="12"/>
      <c r="L176" s="11"/>
      <c r="M176" s="11"/>
    </row>
    <row r="177" customFormat="false" ht="15" hidden="false" customHeight="false" outlineLevel="0" collapsed="false">
      <c r="A177" s="10" t="n">
        <v>173</v>
      </c>
      <c r="B177" s="11"/>
      <c r="C177" s="11"/>
      <c r="D177" s="12"/>
      <c r="E177" s="13" t="str">
        <f aca="true">IF($D177="","",IFERROR(DATEDIF($D177,TODAY(),"Y"),""))</f>
        <v/>
      </c>
      <c r="F177" s="11"/>
      <c r="G177" s="11"/>
      <c r="H177" s="11"/>
      <c r="I177" s="11"/>
      <c r="J177" s="14"/>
      <c r="K177" s="12"/>
      <c r="L177" s="11"/>
      <c r="M177" s="11"/>
    </row>
    <row r="178" customFormat="false" ht="15" hidden="false" customHeight="false" outlineLevel="0" collapsed="false">
      <c r="A178" s="10" t="n">
        <v>174</v>
      </c>
      <c r="B178" s="11"/>
      <c r="C178" s="11"/>
      <c r="D178" s="12"/>
      <c r="E178" s="13" t="str">
        <f aca="true">IF($D178="","",IFERROR(DATEDIF($D178,TODAY(),"Y"),""))</f>
        <v/>
      </c>
      <c r="F178" s="11"/>
      <c r="G178" s="11"/>
      <c r="H178" s="11"/>
      <c r="I178" s="11"/>
      <c r="J178" s="14"/>
      <c r="K178" s="12"/>
      <c r="L178" s="11"/>
      <c r="M178" s="11"/>
    </row>
    <row r="179" customFormat="false" ht="15" hidden="false" customHeight="false" outlineLevel="0" collapsed="false">
      <c r="A179" s="10" t="n">
        <v>175</v>
      </c>
      <c r="B179" s="11"/>
      <c r="C179" s="11"/>
      <c r="D179" s="12"/>
      <c r="E179" s="13" t="str">
        <f aca="true">IF($D179="","",IFERROR(DATEDIF($D179,TODAY(),"Y"),""))</f>
        <v/>
      </c>
      <c r="F179" s="11"/>
      <c r="G179" s="11"/>
      <c r="H179" s="11"/>
      <c r="I179" s="11"/>
      <c r="J179" s="14"/>
      <c r="K179" s="12"/>
      <c r="L179" s="11"/>
      <c r="M179" s="11"/>
    </row>
    <row r="180" customFormat="false" ht="15" hidden="false" customHeight="false" outlineLevel="0" collapsed="false">
      <c r="A180" s="10" t="n">
        <v>176</v>
      </c>
      <c r="B180" s="11"/>
      <c r="C180" s="11"/>
      <c r="D180" s="12"/>
      <c r="E180" s="13" t="str">
        <f aca="true">IF($D180="","",IFERROR(DATEDIF($D180,TODAY(),"Y"),""))</f>
        <v/>
      </c>
      <c r="F180" s="11"/>
      <c r="G180" s="11"/>
      <c r="H180" s="11"/>
      <c r="I180" s="11"/>
      <c r="J180" s="14"/>
      <c r="K180" s="12"/>
      <c r="L180" s="11"/>
      <c r="M180" s="11"/>
    </row>
    <row r="181" customFormat="false" ht="15" hidden="false" customHeight="false" outlineLevel="0" collapsed="false">
      <c r="A181" s="10" t="n">
        <v>177</v>
      </c>
      <c r="B181" s="11"/>
      <c r="C181" s="11"/>
      <c r="D181" s="12"/>
      <c r="E181" s="13" t="str">
        <f aca="true">IF($D181="","",IFERROR(DATEDIF($D181,TODAY(),"Y"),""))</f>
        <v/>
      </c>
      <c r="F181" s="11"/>
      <c r="G181" s="11"/>
      <c r="H181" s="11"/>
      <c r="I181" s="11"/>
      <c r="J181" s="14"/>
      <c r="K181" s="12"/>
      <c r="L181" s="11"/>
      <c r="M181" s="11"/>
    </row>
    <row r="182" customFormat="false" ht="15" hidden="false" customHeight="false" outlineLevel="0" collapsed="false">
      <c r="A182" s="10" t="n">
        <v>178</v>
      </c>
      <c r="B182" s="11"/>
      <c r="C182" s="11"/>
      <c r="D182" s="12"/>
      <c r="E182" s="13" t="str">
        <f aca="true">IF($D182="","",IFERROR(DATEDIF($D182,TODAY(),"Y"),""))</f>
        <v/>
      </c>
      <c r="F182" s="11"/>
      <c r="G182" s="11"/>
      <c r="H182" s="11"/>
      <c r="I182" s="11"/>
      <c r="J182" s="14"/>
      <c r="K182" s="12"/>
      <c r="L182" s="11"/>
      <c r="M182" s="11"/>
    </row>
    <row r="183" customFormat="false" ht="15" hidden="false" customHeight="false" outlineLevel="0" collapsed="false">
      <c r="A183" s="10" t="n">
        <v>179</v>
      </c>
      <c r="B183" s="11"/>
      <c r="C183" s="11"/>
      <c r="D183" s="12"/>
      <c r="E183" s="13" t="str">
        <f aca="true">IF($D183="","",IFERROR(DATEDIF($D183,TODAY(),"Y"),""))</f>
        <v/>
      </c>
      <c r="F183" s="11"/>
      <c r="G183" s="11"/>
      <c r="H183" s="11"/>
      <c r="I183" s="11"/>
      <c r="J183" s="14"/>
      <c r="K183" s="12"/>
      <c r="L183" s="11"/>
      <c r="M183" s="11"/>
    </row>
    <row r="184" customFormat="false" ht="15" hidden="false" customHeight="false" outlineLevel="0" collapsed="false">
      <c r="A184" s="10" t="n">
        <v>180</v>
      </c>
      <c r="B184" s="11"/>
      <c r="C184" s="11"/>
      <c r="D184" s="12"/>
      <c r="E184" s="13" t="str">
        <f aca="true">IF($D184="","",IFERROR(DATEDIF($D184,TODAY(),"Y"),""))</f>
        <v/>
      </c>
      <c r="F184" s="11"/>
      <c r="G184" s="11"/>
      <c r="H184" s="11"/>
      <c r="I184" s="11"/>
      <c r="J184" s="14"/>
      <c r="K184" s="12"/>
      <c r="L184" s="11"/>
      <c r="M184" s="11"/>
    </row>
    <row r="185" customFormat="false" ht="15" hidden="false" customHeight="false" outlineLevel="0" collapsed="false">
      <c r="A185" s="10" t="n">
        <v>181</v>
      </c>
      <c r="B185" s="11"/>
      <c r="C185" s="11"/>
      <c r="D185" s="12"/>
      <c r="E185" s="13" t="str">
        <f aca="true">IF($D185="","",IFERROR(DATEDIF($D185,TODAY(),"Y"),""))</f>
        <v/>
      </c>
      <c r="F185" s="11"/>
      <c r="G185" s="11"/>
      <c r="H185" s="11"/>
      <c r="I185" s="11"/>
      <c r="J185" s="14"/>
      <c r="K185" s="12"/>
      <c r="L185" s="11"/>
      <c r="M185" s="11"/>
    </row>
    <row r="186" customFormat="false" ht="15" hidden="false" customHeight="false" outlineLevel="0" collapsed="false">
      <c r="A186" s="10" t="n">
        <v>182</v>
      </c>
      <c r="B186" s="11"/>
      <c r="C186" s="11"/>
      <c r="D186" s="12"/>
      <c r="E186" s="13" t="str">
        <f aca="true">IF($D186="","",IFERROR(DATEDIF($D186,TODAY(),"Y"),""))</f>
        <v/>
      </c>
      <c r="F186" s="11"/>
      <c r="G186" s="11"/>
      <c r="H186" s="11"/>
      <c r="I186" s="11"/>
      <c r="J186" s="14"/>
      <c r="K186" s="12"/>
      <c r="L186" s="11"/>
      <c r="M186" s="11"/>
    </row>
    <row r="187" customFormat="false" ht="15" hidden="false" customHeight="false" outlineLevel="0" collapsed="false">
      <c r="A187" s="10" t="n">
        <v>183</v>
      </c>
      <c r="B187" s="11"/>
      <c r="C187" s="11"/>
      <c r="D187" s="12"/>
      <c r="E187" s="13" t="str">
        <f aca="true">IF($D187="","",IFERROR(DATEDIF($D187,TODAY(),"Y"),""))</f>
        <v/>
      </c>
      <c r="F187" s="11"/>
      <c r="G187" s="11"/>
      <c r="H187" s="11"/>
      <c r="I187" s="11"/>
      <c r="J187" s="14"/>
      <c r="K187" s="12"/>
      <c r="L187" s="11"/>
      <c r="M187" s="11"/>
    </row>
    <row r="188" customFormat="false" ht="15" hidden="false" customHeight="false" outlineLevel="0" collapsed="false">
      <c r="A188" s="10" t="n">
        <v>184</v>
      </c>
      <c r="B188" s="11"/>
      <c r="C188" s="11"/>
      <c r="D188" s="12"/>
      <c r="E188" s="13" t="str">
        <f aca="true">IF($D188="","",IFERROR(DATEDIF($D188,TODAY(),"Y"),""))</f>
        <v/>
      </c>
      <c r="F188" s="11"/>
      <c r="G188" s="11"/>
      <c r="H188" s="11"/>
      <c r="I188" s="11"/>
      <c r="J188" s="14"/>
      <c r="K188" s="12"/>
      <c r="L188" s="11"/>
      <c r="M188" s="11"/>
    </row>
    <row r="189" customFormat="false" ht="15" hidden="false" customHeight="false" outlineLevel="0" collapsed="false">
      <c r="A189" s="10" t="n">
        <v>185</v>
      </c>
      <c r="B189" s="11"/>
      <c r="C189" s="11"/>
      <c r="D189" s="12"/>
      <c r="E189" s="13" t="str">
        <f aca="true">IF($D189="","",IFERROR(DATEDIF($D189,TODAY(),"Y"),""))</f>
        <v/>
      </c>
      <c r="F189" s="11"/>
      <c r="G189" s="11"/>
      <c r="H189" s="11"/>
      <c r="I189" s="11"/>
      <c r="J189" s="14"/>
      <c r="K189" s="12"/>
      <c r="L189" s="11"/>
      <c r="M189" s="11"/>
    </row>
    <row r="190" customFormat="false" ht="15" hidden="false" customHeight="false" outlineLevel="0" collapsed="false">
      <c r="A190" s="10" t="n">
        <v>186</v>
      </c>
      <c r="B190" s="11"/>
      <c r="C190" s="11"/>
      <c r="D190" s="12"/>
      <c r="E190" s="13" t="str">
        <f aca="true">IF($D190="","",IFERROR(DATEDIF($D190,TODAY(),"Y"),""))</f>
        <v/>
      </c>
      <c r="F190" s="11"/>
      <c r="G190" s="11"/>
      <c r="H190" s="11"/>
      <c r="I190" s="11"/>
      <c r="J190" s="14"/>
      <c r="K190" s="12"/>
      <c r="L190" s="11"/>
      <c r="M190" s="11"/>
    </row>
    <row r="191" customFormat="false" ht="15" hidden="false" customHeight="false" outlineLevel="0" collapsed="false">
      <c r="A191" s="10" t="n">
        <v>187</v>
      </c>
      <c r="B191" s="11"/>
      <c r="C191" s="11"/>
      <c r="D191" s="12"/>
      <c r="E191" s="13" t="str">
        <f aca="true">IF($D191="","",IFERROR(DATEDIF($D191,TODAY(),"Y"),""))</f>
        <v/>
      </c>
      <c r="F191" s="11"/>
      <c r="G191" s="11"/>
      <c r="H191" s="11"/>
      <c r="I191" s="11"/>
      <c r="J191" s="14"/>
      <c r="K191" s="12"/>
      <c r="L191" s="11"/>
      <c r="M191" s="11"/>
    </row>
    <row r="192" customFormat="false" ht="15" hidden="false" customHeight="false" outlineLevel="0" collapsed="false">
      <c r="A192" s="10" t="n">
        <v>188</v>
      </c>
      <c r="B192" s="11"/>
      <c r="C192" s="11"/>
      <c r="D192" s="12"/>
      <c r="E192" s="13" t="str">
        <f aca="true">IF($D192="","",IFERROR(DATEDIF($D192,TODAY(),"Y"),""))</f>
        <v/>
      </c>
      <c r="F192" s="11"/>
      <c r="G192" s="11"/>
      <c r="H192" s="11"/>
      <c r="I192" s="11"/>
      <c r="J192" s="14"/>
      <c r="K192" s="12"/>
      <c r="L192" s="11"/>
      <c r="M192" s="11"/>
    </row>
    <row r="193" customFormat="false" ht="15" hidden="false" customHeight="false" outlineLevel="0" collapsed="false">
      <c r="A193" s="10" t="n">
        <v>189</v>
      </c>
      <c r="B193" s="11"/>
      <c r="C193" s="11"/>
      <c r="D193" s="12"/>
      <c r="E193" s="13" t="str">
        <f aca="true">IF($D193="","",IFERROR(DATEDIF($D193,TODAY(),"Y"),""))</f>
        <v/>
      </c>
      <c r="F193" s="11"/>
      <c r="G193" s="11"/>
      <c r="H193" s="11"/>
      <c r="I193" s="11"/>
      <c r="J193" s="14"/>
      <c r="K193" s="12"/>
      <c r="L193" s="11"/>
      <c r="M193" s="11"/>
    </row>
    <row r="194" customFormat="false" ht="15" hidden="false" customHeight="false" outlineLevel="0" collapsed="false">
      <c r="A194" s="10" t="n">
        <v>190</v>
      </c>
      <c r="B194" s="11"/>
      <c r="C194" s="11"/>
      <c r="D194" s="12"/>
      <c r="E194" s="13" t="str">
        <f aca="true">IF($D194="","",IFERROR(DATEDIF($D194,TODAY(),"Y"),""))</f>
        <v/>
      </c>
      <c r="F194" s="11"/>
      <c r="G194" s="11"/>
      <c r="H194" s="11"/>
      <c r="I194" s="11"/>
      <c r="J194" s="14"/>
      <c r="K194" s="12"/>
      <c r="L194" s="11"/>
      <c r="M194" s="11"/>
    </row>
    <row r="195" customFormat="false" ht="15" hidden="false" customHeight="false" outlineLevel="0" collapsed="false">
      <c r="A195" s="10" t="n">
        <v>191</v>
      </c>
      <c r="B195" s="11"/>
      <c r="C195" s="11"/>
      <c r="D195" s="12"/>
      <c r="E195" s="13" t="str">
        <f aca="true">IF($D195="","",IFERROR(DATEDIF($D195,TODAY(),"Y"),""))</f>
        <v/>
      </c>
      <c r="F195" s="11"/>
      <c r="G195" s="11"/>
      <c r="H195" s="11"/>
      <c r="I195" s="11"/>
      <c r="J195" s="14"/>
      <c r="K195" s="12"/>
      <c r="L195" s="11"/>
      <c r="M195" s="11"/>
    </row>
    <row r="196" customFormat="false" ht="15" hidden="false" customHeight="false" outlineLevel="0" collapsed="false">
      <c r="A196" s="10" t="n">
        <v>192</v>
      </c>
      <c r="B196" s="11"/>
      <c r="C196" s="11"/>
      <c r="D196" s="12"/>
      <c r="E196" s="13" t="str">
        <f aca="true">IF($D196="","",IFERROR(DATEDIF($D196,TODAY(),"Y"),""))</f>
        <v/>
      </c>
      <c r="F196" s="11"/>
      <c r="G196" s="11"/>
      <c r="H196" s="11"/>
      <c r="I196" s="11"/>
      <c r="J196" s="14"/>
      <c r="K196" s="12"/>
      <c r="L196" s="11"/>
      <c r="M196" s="11"/>
    </row>
    <row r="197" customFormat="false" ht="15" hidden="false" customHeight="false" outlineLevel="0" collapsed="false">
      <c r="A197" s="10" t="n">
        <v>193</v>
      </c>
      <c r="B197" s="11"/>
      <c r="C197" s="11"/>
      <c r="D197" s="12"/>
      <c r="E197" s="13" t="str">
        <f aca="true">IF($D197="","",IFERROR(DATEDIF($D197,TODAY(),"Y"),""))</f>
        <v/>
      </c>
      <c r="F197" s="11"/>
      <c r="G197" s="11"/>
      <c r="H197" s="11"/>
      <c r="I197" s="11"/>
      <c r="J197" s="14"/>
      <c r="K197" s="12"/>
      <c r="L197" s="11"/>
      <c r="M197" s="11"/>
    </row>
    <row r="198" customFormat="false" ht="15" hidden="false" customHeight="false" outlineLevel="0" collapsed="false">
      <c r="A198" s="10" t="n">
        <v>194</v>
      </c>
      <c r="B198" s="11"/>
      <c r="C198" s="11"/>
      <c r="D198" s="12"/>
      <c r="E198" s="13" t="str">
        <f aca="true">IF($D198="","",IFERROR(DATEDIF($D198,TODAY(),"Y"),""))</f>
        <v/>
      </c>
      <c r="F198" s="11"/>
      <c r="G198" s="11"/>
      <c r="H198" s="11"/>
      <c r="I198" s="11"/>
      <c r="J198" s="14"/>
      <c r="K198" s="12"/>
      <c r="L198" s="11"/>
      <c r="M198" s="11"/>
    </row>
    <row r="199" customFormat="false" ht="15" hidden="false" customHeight="false" outlineLevel="0" collapsed="false">
      <c r="A199" s="10" t="n">
        <v>195</v>
      </c>
      <c r="B199" s="11"/>
      <c r="C199" s="11"/>
      <c r="D199" s="12"/>
      <c r="E199" s="13" t="str">
        <f aca="true">IF($D199="","",IFERROR(DATEDIF($D199,TODAY(),"Y"),""))</f>
        <v/>
      </c>
      <c r="F199" s="11"/>
      <c r="G199" s="11"/>
      <c r="H199" s="11"/>
      <c r="I199" s="11"/>
      <c r="J199" s="14"/>
      <c r="K199" s="12"/>
      <c r="L199" s="11"/>
      <c r="M199" s="11"/>
    </row>
    <row r="200" customFormat="false" ht="15" hidden="false" customHeight="false" outlineLevel="0" collapsed="false">
      <c r="A200" s="10" t="n">
        <v>196</v>
      </c>
      <c r="B200" s="11"/>
      <c r="C200" s="11"/>
      <c r="D200" s="12"/>
      <c r="E200" s="13" t="str">
        <f aca="true">IF($D200="","",IFERROR(DATEDIF($D200,TODAY(),"Y"),""))</f>
        <v/>
      </c>
      <c r="F200" s="11"/>
      <c r="G200" s="11"/>
      <c r="H200" s="11"/>
      <c r="I200" s="11"/>
      <c r="J200" s="14"/>
      <c r="K200" s="12"/>
      <c r="L200" s="11"/>
      <c r="M200" s="11"/>
    </row>
    <row r="201" customFormat="false" ht="15" hidden="false" customHeight="false" outlineLevel="0" collapsed="false">
      <c r="A201" s="10" t="n">
        <v>197</v>
      </c>
      <c r="B201" s="11"/>
      <c r="C201" s="11"/>
      <c r="D201" s="12"/>
      <c r="E201" s="13" t="str">
        <f aca="true">IF($D201="","",IFERROR(DATEDIF($D201,TODAY(),"Y"),""))</f>
        <v/>
      </c>
      <c r="F201" s="11"/>
      <c r="G201" s="11"/>
      <c r="H201" s="11"/>
      <c r="I201" s="11"/>
      <c r="J201" s="14"/>
      <c r="K201" s="12"/>
      <c r="L201" s="11"/>
      <c r="M201" s="11"/>
    </row>
    <row r="202" customFormat="false" ht="15" hidden="false" customHeight="false" outlineLevel="0" collapsed="false">
      <c r="A202" s="10" t="n">
        <v>198</v>
      </c>
      <c r="B202" s="11"/>
      <c r="C202" s="11"/>
      <c r="D202" s="12"/>
      <c r="E202" s="13" t="str">
        <f aca="true">IF($D202="","",IFERROR(DATEDIF($D202,TODAY(),"Y"),""))</f>
        <v/>
      </c>
      <c r="F202" s="11"/>
      <c r="G202" s="11"/>
      <c r="H202" s="11"/>
      <c r="I202" s="11"/>
      <c r="J202" s="14"/>
      <c r="K202" s="12"/>
      <c r="L202" s="11"/>
      <c r="M202" s="11"/>
    </row>
    <row r="203" customFormat="false" ht="15" hidden="false" customHeight="false" outlineLevel="0" collapsed="false">
      <c r="A203" s="10" t="n">
        <v>199</v>
      </c>
      <c r="B203" s="11"/>
      <c r="C203" s="11"/>
      <c r="D203" s="12"/>
      <c r="E203" s="13" t="str">
        <f aca="true">IF($D203="","",IFERROR(DATEDIF($D203,TODAY(),"Y"),""))</f>
        <v/>
      </c>
      <c r="F203" s="11"/>
      <c r="G203" s="11"/>
      <c r="H203" s="11"/>
      <c r="I203" s="11"/>
      <c r="J203" s="14"/>
      <c r="K203" s="12"/>
      <c r="L203" s="11"/>
      <c r="M203" s="11"/>
    </row>
    <row r="204" customFormat="false" ht="15" hidden="false" customHeight="false" outlineLevel="0" collapsed="false">
      <c r="A204" s="10" t="n">
        <v>200</v>
      </c>
      <c r="B204" s="11"/>
      <c r="C204" s="11"/>
      <c r="D204" s="12"/>
      <c r="E204" s="13" t="str">
        <f aca="true">IF($D204="","",IFERROR(DATEDIF($D204,TODAY(),"Y"),""))</f>
        <v/>
      </c>
      <c r="F204" s="11"/>
      <c r="G204" s="11"/>
      <c r="H204" s="11"/>
      <c r="I204" s="11"/>
      <c r="J204" s="14"/>
      <c r="K204" s="12"/>
      <c r="L204" s="11"/>
      <c r="M204" s="11"/>
    </row>
    <row r="205" customFormat="false" ht="15" hidden="false" customHeight="false" outlineLevel="0" collapsed="false">
      <c r="A205" s="10" t="n">
        <v>201</v>
      </c>
      <c r="B205" s="11"/>
      <c r="C205" s="11"/>
      <c r="D205" s="12"/>
      <c r="E205" s="13" t="str">
        <f aca="true">IF($D205="","",IFERROR(DATEDIF($D205,TODAY(),"Y"),""))</f>
        <v/>
      </c>
      <c r="F205" s="11"/>
      <c r="G205" s="11"/>
      <c r="H205" s="11"/>
      <c r="I205" s="11"/>
      <c r="J205" s="14"/>
      <c r="K205" s="12"/>
      <c r="L205" s="11"/>
      <c r="M205" s="11"/>
    </row>
    <row r="206" customFormat="false" ht="15" hidden="false" customHeight="false" outlineLevel="0" collapsed="false">
      <c r="A206" s="10" t="n">
        <v>202</v>
      </c>
      <c r="B206" s="11"/>
      <c r="C206" s="11"/>
      <c r="D206" s="12"/>
      <c r="E206" s="13" t="str">
        <f aca="true">IF($D206="","",IFERROR(DATEDIF($D206,TODAY(),"Y"),""))</f>
        <v/>
      </c>
      <c r="F206" s="11"/>
      <c r="G206" s="11"/>
      <c r="H206" s="11"/>
      <c r="I206" s="11"/>
      <c r="J206" s="14"/>
      <c r="K206" s="12"/>
      <c r="L206" s="11"/>
      <c r="M206" s="11"/>
    </row>
    <row r="207" customFormat="false" ht="15" hidden="false" customHeight="false" outlineLevel="0" collapsed="false">
      <c r="A207" s="10" t="n">
        <v>203</v>
      </c>
      <c r="B207" s="11"/>
      <c r="C207" s="11"/>
      <c r="D207" s="12"/>
      <c r="E207" s="13" t="str">
        <f aca="true">IF($D207="","",IFERROR(DATEDIF($D207,TODAY(),"Y"),""))</f>
        <v/>
      </c>
      <c r="F207" s="11"/>
      <c r="G207" s="11"/>
      <c r="H207" s="11"/>
      <c r="I207" s="11"/>
      <c r="J207" s="14"/>
      <c r="K207" s="12"/>
      <c r="L207" s="11"/>
      <c r="M207" s="11"/>
    </row>
    <row r="208" customFormat="false" ht="15" hidden="false" customHeight="false" outlineLevel="0" collapsed="false">
      <c r="A208" s="10" t="n">
        <v>204</v>
      </c>
      <c r="B208" s="11"/>
      <c r="C208" s="11"/>
      <c r="D208" s="12"/>
      <c r="E208" s="13" t="str">
        <f aca="true">IF($D208="","",IFERROR(DATEDIF($D208,TODAY(),"Y"),""))</f>
        <v/>
      </c>
      <c r="F208" s="11"/>
      <c r="G208" s="11"/>
      <c r="H208" s="11"/>
      <c r="I208" s="11"/>
      <c r="J208" s="14"/>
      <c r="K208" s="12"/>
      <c r="L208" s="11"/>
      <c r="M208" s="11"/>
    </row>
    <row r="209" customFormat="false" ht="15" hidden="false" customHeight="false" outlineLevel="0" collapsed="false">
      <c r="A209" s="10" t="n">
        <v>205</v>
      </c>
      <c r="B209" s="11"/>
      <c r="C209" s="11"/>
      <c r="D209" s="12"/>
      <c r="E209" s="13" t="str">
        <f aca="true">IF($D209="","",IFERROR(DATEDIF($D209,TODAY(),"Y"),""))</f>
        <v/>
      </c>
      <c r="F209" s="11"/>
      <c r="G209" s="11"/>
      <c r="H209" s="11"/>
      <c r="I209" s="11"/>
      <c r="J209" s="14"/>
      <c r="K209" s="12"/>
      <c r="L209" s="11"/>
      <c r="M209" s="11"/>
    </row>
    <row r="210" customFormat="false" ht="15" hidden="false" customHeight="false" outlineLevel="0" collapsed="false">
      <c r="A210" s="10" t="n">
        <v>206</v>
      </c>
      <c r="B210" s="11"/>
      <c r="C210" s="11"/>
      <c r="D210" s="12"/>
      <c r="E210" s="13" t="str">
        <f aca="true">IF($D210="","",IFERROR(DATEDIF($D210,TODAY(),"Y"),""))</f>
        <v/>
      </c>
      <c r="F210" s="11"/>
      <c r="G210" s="11"/>
      <c r="H210" s="11"/>
      <c r="I210" s="11"/>
      <c r="J210" s="14"/>
      <c r="K210" s="12"/>
      <c r="L210" s="11"/>
      <c r="M210" s="11"/>
    </row>
    <row r="211" customFormat="false" ht="15" hidden="false" customHeight="false" outlineLevel="0" collapsed="false">
      <c r="A211" s="10" t="n">
        <v>207</v>
      </c>
      <c r="B211" s="11"/>
      <c r="C211" s="11"/>
      <c r="D211" s="12"/>
      <c r="E211" s="13" t="str">
        <f aca="true">IF($D211="","",IFERROR(DATEDIF($D211,TODAY(),"Y"),""))</f>
        <v/>
      </c>
      <c r="F211" s="11"/>
      <c r="G211" s="11"/>
      <c r="H211" s="11"/>
      <c r="I211" s="11"/>
      <c r="J211" s="14"/>
      <c r="K211" s="12"/>
      <c r="L211" s="11"/>
      <c r="M211" s="11"/>
    </row>
    <row r="212" customFormat="false" ht="15" hidden="false" customHeight="false" outlineLevel="0" collapsed="false">
      <c r="A212" s="10" t="n">
        <v>208</v>
      </c>
      <c r="B212" s="11"/>
      <c r="C212" s="11"/>
      <c r="D212" s="12"/>
      <c r="E212" s="13" t="str">
        <f aca="true">IF($D212="","",IFERROR(DATEDIF($D212,TODAY(),"Y"),""))</f>
        <v/>
      </c>
      <c r="F212" s="11"/>
      <c r="G212" s="11"/>
      <c r="H212" s="11"/>
      <c r="I212" s="11"/>
      <c r="J212" s="14"/>
      <c r="K212" s="12"/>
      <c r="L212" s="11"/>
      <c r="M212" s="11"/>
    </row>
    <row r="213" customFormat="false" ht="15" hidden="false" customHeight="false" outlineLevel="0" collapsed="false">
      <c r="A213" s="10" t="n">
        <v>209</v>
      </c>
      <c r="B213" s="11"/>
      <c r="C213" s="11"/>
      <c r="D213" s="12"/>
      <c r="E213" s="13" t="str">
        <f aca="true">IF($D213="","",IFERROR(DATEDIF($D213,TODAY(),"Y"),""))</f>
        <v/>
      </c>
      <c r="F213" s="11"/>
      <c r="G213" s="11"/>
      <c r="H213" s="11"/>
      <c r="I213" s="11"/>
      <c r="J213" s="14"/>
      <c r="K213" s="12"/>
      <c r="L213" s="11"/>
      <c r="M213" s="11"/>
    </row>
    <row r="214" customFormat="false" ht="15" hidden="false" customHeight="false" outlineLevel="0" collapsed="false">
      <c r="A214" s="10" t="n">
        <v>210</v>
      </c>
      <c r="B214" s="11"/>
      <c r="C214" s="11"/>
      <c r="D214" s="12"/>
      <c r="E214" s="13" t="str">
        <f aca="true">IF($D214="","",IFERROR(DATEDIF($D214,TODAY(),"Y"),""))</f>
        <v/>
      </c>
      <c r="F214" s="11"/>
      <c r="G214" s="11"/>
      <c r="H214" s="11"/>
      <c r="I214" s="11"/>
      <c r="J214" s="14"/>
      <c r="K214" s="12"/>
      <c r="L214" s="11"/>
      <c r="M214" s="11"/>
    </row>
    <row r="215" customFormat="false" ht="15" hidden="false" customHeight="false" outlineLevel="0" collapsed="false">
      <c r="A215" s="10" t="n">
        <v>211</v>
      </c>
      <c r="B215" s="11"/>
      <c r="C215" s="11"/>
      <c r="D215" s="12"/>
      <c r="E215" s="13" t="str">
        <f aca="true">IF($D215="","",IFERROR(DATEDIF($D215,TODAY(),"Y"),""))</f>
        <v/>
      </c>
      <c r="F215" s="11"/>
      <c r="G215" s="11"/>
      <c r="H215" s="11"/>
      <c r="I215" s="11"/>
      <c r="J215" s="14"/>
      <c r="K215" s="12"/>
      <c r="L215" s="11"/>
      <c r="M215" s="11"/>
    </row>
    <row r="216" customFormat="false" ht="15" hidden="false" customHeight="false" outlineLevel="0" collapsed="false">
      <c r="A216" s="10" t="n">
        <v>212</v>
      </c>
      <c r="B216" s="11"/>
      <c r="C216" s="11"/>
      <c r="D216" s="12"/>
      <c r="E216" s="13" t="str">
        <f aca="true">IF($D216="","",IFERROR(DATEDIF($D216,TODAY(),"Y"),""))</f>
        <v/>
      </c>
      <c r="F216" s="11"/>
      <c r="G216" s="11"/>
      <c r="H216" s="11"/>
      <c r="I216" s="11"/>
      <c r="J216" s="14"/>
      <c r="K216" s="12"/>
      <c r="L216" s="11"/>
      <c r="M216" s="11"/>
    </row>
    <row r="217" customFormat="false" ht="15" hidden="false" customHeight="false" outlineLevel="0" collapsed="false">
      <c r="A217" s="10" t="n">
        <v>213</v>
      </c>
      <c r="B217" s="11"/>
      <c r="C217" s="11"/>
      <c r="D217" s="12"/>
      <c r="E217" s="13" t="str">
        <f aca="true">IF($D217="","",IFERROR(DATEDIF($D217,TODAY(),"Y"),""))</f>
        <v/>
      </c>
      <c r="F217" s="11"/>
      <c r="G217" s="11"/>
      <c r="H217" s="11"/>
      <c r="I217" s="11"/>
      <c r="J217" s="14"/>
      <c r="K217" s="12"/>
      <c r="L217" s="11"/>
      <c r="M217" s="11"/>
    </row>
    <row r="218" customFormat="false" ht="15" hidden="false" customHeight="false" outlineLevel="0" collapsed="false">
      <c r="A218" s="10" t="n">
        <v>214</v>
      </c>
      <c r="B218" s="11"/>
      <c r="C218" s="11"/>
      <c r="D218" s="12"/>
      <c r="E218" s="13" t="str">
        <f aca="true">IF($D218="","",IFERROR(DATEDIF($D218,TODAY(),"Y"),""))</f>
        <v/>
      </c>
      <c r="F218" s="11"/>
      <c r="G218" s="11"/>
      <c r="H218" s="11"/>
      <c r="I218" s="11"/>
      <c r="J218" s="14"/>
      <c r="K218" s="12"/>
      <c r="L218" s="11"/>
      <c r="M218" s="11"/>
    </row>
    <row r="219" customFormat="false" ht="15" hidden="false" customHeight="false" outlineLevel="0" collapsed="false">
      <c r="A219" s="10" t="n">
        <v>215</v>
      </c>
      <c r="B219" s="11"/>
      <c r="C219" s="11"/>
      <c r="D219" s="12"/>
      <c r="E219" s="13" t="str">
        <f aca="true">IF($D219="","",IFERROR(DATEDIF($D219,TODAY(),"Y"),""))</f>
        <v/>
      </c>
      <c r="F219" s="11"/>
      <c r="G219" s="11"/>
      <c r="H219" s="11"/>
      <c r="I219" s="11"/>
      <c r="J219" s="14"/>
      <c r="K219" s="12"/>
      <c r="L219" s="11"/>
      <c r="M219" s="11"/>
    </row>
    <row r="220" customFormat="false" ht="15" hidden="false" customHeight="false" outlineLevel="0" collapsed="false">
      <c r="A220" s="10" t="n">
        <v>216</v>
      </c>
      <c r="B220" s="11"/>
      <c r="C220" s="11"/>
      <c r="D220" s="12"/>
      <c r="E220" s="13" t="str">
        <f aca="true">IF($D220="","",IFERROR(DATEDIF($D220,TODAY(),"Y"),""))</f>
        <v/>
      </c>
      <c r="F220" s="11"/>
      <c r="G220" s="11"/>
      <c r="H220" s="11"/>
      <c r="I220" s="11"/>
      <c r="J220" s="14"/>
      <c r="K220" s="12"/>
      <c r="L220" s="11"/>
      <c r="M220" s="11"/>
    </row>
    <row r="221" customFormat="false" ht="15" hidden="false" customHeight="false" outlineLevel="0" collapsed="false">
      <c r="A221" s="10" t="n">
        <v>217</v>
      </c>
      <c r="B221" s="11"/>
      <c r="C221" s="11"/>
      <c r="D221" s="12"/>
      <c r="E221" s="13" t="str">
        <f aca="true">IF($D221="","",IFERROR(DATEDIF($D221,TODAY(),"Y"),""))</f>
        <v/>
      </c>
      <c r="F221" s="11"/>
      <c r="G221" s="11"/>
      <c r="H221" s="11"/>
      <c r="I221" s="11"/>
      <c r="J221" s="14"/>
      <c r="K221" s="12"/>
      <c r="L221" s="11"/>
      <c r="M221" s="11"/>
    </row>
    <row r="222" customFormat="false" ht="15" hidden="false" customHeight="false" outlineLevel="0" collapsed="false">
      <c r="A222" s="10" t="n">
        <v>218</v>
      </c>
      <c r="B222" s="11"/>
      <c r="C222" s="11"/>
      <c r="D222" s="12"/>
      <c r="E222" s="13" t="str">
        <f aca="true">IF($D222="","",IFERROR(DATEDIF($D222,TODAY(),"Y"),""))</f>
        <v/>
      </c>
      <c r="F222" s="11"/>
      <c r="G222" s="11"/>
      <c r="H222" s="11"/>
      <c r="I222" s="11"/>
      <c r="J222" s="14"/>
      <c r="K222" s="12"/>
      <c r="L222" s="11"/>
      <c r="M222" s="11"/>
    </row>
    <row r="223" customFormat="false" ht="15" hidden="false" customHeight="false" outlineLevel="0" collapsed="false">
      <c r="A223" s="10" t="n">
        <v>219</v>
      </c>
      <c r="B223" s="11"/>
      <c r="C223" s="11"/>
      <c r="D223" s="12"/>
      <c r="E223" s="13" t="str">
        <f aca="true">IF($D223="","",IFERROR(DATEDIF($D223,TODAY(),"Y"),""))</f>
        <v/>
      </c>
      <c r="F223" s="11"/>
      <c r="G223" s="11"/>
      <c r="H223" s="11"/>
      <c r="I223" s="11"/>
      <c r="J223" s="14"/>
      <c r="K223" s="12"/>
      <c r="L223" s="11"/>
      <c r="M223" s="11"/>
    </row>
    <row r="224" customFormat="false" ht="15" hidden="false" customHeight="false" outlineLevel="0" collapsed="false">
      <c r="A224" s="10" t="n">
        <v>220</v>
      </c>
      <c r="B224" s="11"/>
      <c r="C224" s="11"/>
      <c r="D224" s="12"/>
      <c r="E224" s="13" t="str">
        <f aca="true">IF($D224="","",IFERROR(DATEDIF($D224,TODAY(),"Y"),""))</f>
        <v/>
      </c>
      <c r="F224" s="11"/>
      <c r="G224" s="11"/>
      <c r="H224" s="11"/>
      <c r="I224" s="11"/>
      <c r="J224" s="14"/>
      <c r="K224" s="12"/>
      <c r="L224" s="11"/>
      <c r="M224" s="11"/>
    </row>
    <row r="225" customFormat="false" ht="15" hidden="false" customHeight="false" outlineLevel="0" collapsed="false">
      <c r="A225" s="10" t="n">
        <v>221</v>
      </c>
      <c r="B225" s="11"/>
      <c r="C225" s="11"/>
      <c r="D225" s="12"/>
      <c r="E225" s="13" t="str">
        <f aca="true">IF($D225="","",IFERROR(DATEDIF($D225,TODAY(),"Y"),""))</f>
        <v/>
      </c>
      <c r="F225" s="11"/>
      <c r="G225" s="11"/>
      <c r="H225" s="11"/>
      <c r="I225" s="11"/>
      <c r="J225" s="14"/>
      <c r="K225" s="12"/>
      <c r="L225" s="11"/>
      <c r="M225" s="11"/>
    </row>
    <row r="226" customFormat="false" ht="15" hidden="false" customHeight="false" outlineLevel="0" collapsed="false">
      <c r="A226" s="10" t="n">
        <v>222</v>
      </c>
      <c r="B226" s="11"/>
      <c r="C226" s="11"/>
      <c r="D226" s="12"/>
      <c r="E226" s="13" t="str">
        <f aca="true">IF($D226="","",IFERROR(DATEDIF($D226,TODAY(),"Y"),""))</f>
        <v/>
      </c>
      <c r="F226" s="11"/>
      <c r="G226" s="11"/>
      <c r="H226" s="11"/>
      <c r="I226" s="11"/>
      <c r="J226" s="14"/>
      <c r="K226" s="12"/>
      <c r="L226" s="11"/>
      <c r="M226" s="11"/>
    </row>
    <row r="227" customFormat="false" ht="15" hidden="false" customHeight="false" outlineLevel="0" collapsed="false">
      <c r="A227" s="10" t="n">
        <v>223</v>
      </c>
      <c r="B227" s="11"/>
      <c r="C227" s="11"/>
      <c r="D227" s="12"/>
      <c r="E227" s="13" t="str">
        <f aca="true">IF($D227="","",IFERROR(DATEDIF($D227,TODAY(),"Y"),""))</f>
        <v/>
      </c>
      <c r="F227" s="11"/>
      <c r="G227" s="11"/>
      <c r="H227" s="11"/>
      <c r="I227" s="11"/>
      <c r="J227" s="14"/>
      <c r="K227" s="12"/>
      <c r="L227" s="11"/>
      <c r="M227" s="11"/>
    </row>
    <row r="228" customFormat="false" ht="15" hidden="false" customHeight="false" outlineLevel="0" collapsed="false">
      <c r="A228" s="10" t="n">
        <v>224</v>
      </c>
      <c r="B228" s="11"/>
      <c r="C228" s="11"/>
      <c r="D228" s="12"/>
      <c r="E228" s="13" t="str">
        <f aca="true">IF($D228="","",IFERROR(DATEDIF($D228,TODAY(),"Y"),""))</f>
        <v/>
      </c>
      <c r="F228" s="11"/>
      <c r="G228" s="11"/>
      <c r="H228" s="11"/>
      <c r="I228" s="11"/>
      <c r="J228" s="14"/>
      <c r="K228" s="12"/>
      <c r="L228" s="11"/>
      <c r="M228" s="11"/>
    </row>
    <row r="229" customFormat="false" ht="15" hidden="false" customHeight="false" outlineLevel="0" collapsed="false">
      <c r="A229" s="10" t="n">
        <v>225</v>
      </c>
      <c r="B229" s="11"/>
      <c r="C229" s="11"/>
      <c r="D229" s="12"/>
      <c r="E229" s="13" t="str">
        <f aca="true">IF($D229="","",IFERROR(DATEDIF($D229,TODAY(),"Y"),""))</f>
        <v/>
      </c>
      <c r="F229" s="11"/>
      <c r="G229" s="11"/>
      <c r="H229" s="11"/>
      <c r="I229" s="11"/>
      <c r="J229" s="14"/>
      <c r="K229" s="12"/>
      <c r="L229" s="11"/>
      <c r="M229" s="11"/>
    </row>
    <row r="230" customFormat="false" ht="15" hidden="false" customHeight="false" outlineLevel="0" collapsed="false">
      <c r="A230" s="10" t="n">
        <v>226</v>
      </c>
      <c r="B230" s="11"/>
      <c r="C230" s="11"/>
      <c r="D230" s="12"/>
      <c r="E230" s="13" t="str">
        <f aca="true">IF($D230="","",IFERROR(DATEDIF($D230,TODAY(),"Y"),""))</f>
        <v/>
      </c>
      <c r="F230" s="11"/>
      <c r="G230" s="11"/>
      <c r="H230" s="11"/>
      <c r="I230" s="11"/>
      <c r="J230" s="14"/>
      <c r="K230" s="12"/>
      <c r="L230" s="11"/>
      <c r="M230" s="11"/>
    </row>
    <row r="231" customFormat="false" ht="15" hidden="false" customHeight="false" outlineLevel="0" collapsed="false">
      <c r="A231" s="10" t="n">
        <v>227</v>
      </c>
      <c r="B231" s="11"/>
      <c r="C231" s="11"/>
      <c r="D231" s="12"/>
      <c r="E231" s="13" t="str">
        <f aca="true">IF($D231="","",IFERROR(DATEDIF($D231,TODAY(),"Y"),""))</f>
        <v/>
      </c>
      <c r="F231" s="11"/>
      <c r="G231" s="11"/>
      <c r="H231" s="11"/>
      <c r="I231" s="11"/>
      <c r="J231" s="14"/>
      <c r="K231" s="12"/>
      <c r="L231" s="11"/>
      <c r="M231" s="11"/>
    </row>
    <row r="232" customFormat="false" ht="15" hidden="false" customHeight="false" outlineLevel="0" collapsed="false">
      <c r="A232" s="10" t="n">
        <v>228</v>
      </c>
      <c r="B232" s="11"/>
      <c r="C232" s="11"/>
      <c r="D232" s="12"/>
      <c r="E232" s="13" t="str">
        <f aca="true">IF($D232="","",IFERROR(DATEDIF($D232,TODAY(),"Y"),""))</f>
        <v/>
      </c>
      <c r="F232" s="11"/>
      <c r="G232" s="11"/>
      <c r="H232" s="11"/>
      <c r="I232" s="11"/>
      <c r="J232" s="14"/>
      <c r="K232" s="12"/>
      <c r="L232" s="11"/>
      <c r="M232" s="11"/>
    </row>
    <row r="233" customFormat="false" ht="15" hidden="false" customHeight="false" outlineLevel="0" collapsed="false">
      <c r="A233" s="10" t="n">
        <v>229</v>
      </c>
      <c r="B233" s="11"/>
      <c r="C233" s="11"/>
      <c r="D233" s="12"/>
      <c r="E233" s="13" t="str">
        <f aca="true">IF($D233="","",IFERROR(DATEDIF($D233,TODAY(),"Y"),""))</f>
        <v/>
      </c>
      <c r="F233" s="11"/>
      <c r="G233" s="11"/>
      <c r="H233" s="11"/>
      <c r="I233" s="11"/>
      <c r="J233" s="14"/>
      <c r="K233" s="12"/>
      <c r="L233" s="11"/>
      <c r="M233" s="11"/>
    </row>
    <row r="234" customFormat="false" ht="15" hidden="false" customHeight="false" outlineLevel="0" collapsed="false">
      <c r="A234" s="10" t="n">
        <v>230</v>
      </c>
      <c r="B234" s="11"/>
      <c r="C234" s="11"/>
      <c r="D234" s="12"/>
      <c r="E234" s="13" t="str">
        <f aca="true">IF($D234="","",IFERROR(DATEDIF($D234,TODAY(),"Y"),""))</f>
        <v/>
      </c>
      <c r="F234" s="11"/>
      <c r="G234" s="11"/>
      <c r="H234" s="11"/>
      <c r="I234" s="11"/>
      <c r="J234" s="14"/>
      <c r="K234" s="12"/>
      <c r="L234" s="11"/>
      <c r="M234" s="11"/>
    </row>
    <row r="235" customFormat="false" ht="15" hidden="false" customHeight="false" outlineLevel="0" collapsed="false">
      <c r="A235" s="10" t="n">
        <v>231</v>
      </c>
      <c r="B235" s="11"/>
      <c r="C235" s="11"/>
      <c r="D235" s="12"/>
      <c r="E235" s="13" t="str">
        <f aca="true">IF($D235="","",IFERROR(DATEDIF($D235,TODAY(),"Y"),""))</f>
        <v/>
      </c>
      <c r="F235" s="11"/>
      <c r="G235" s="11"/>
      <c r="H235" s="11"/>
      <c r="I235" s="11"/>
      <c r="J235" s="14"/>
      <c r="K235" s="12"/>
      <c r="L235" s="11"/>
      <c r="M235" s="11"/>
    </row>
    <row r="236" customFormat="false" ht="15" hidden="false" customHeight="false" outlineLevel="0" collapsed="false">
      <c r="A236" s="10" t="n">
        <v>232</v>
      </c>
      <c r="B236" s="11"/>
      <c r="C236" s="11"/>
      <c r="D236" s="12"/>
      <c r="E236" s="13" t="str">
        <f aca="true">IF($D236="","",IFERROR(DATEDIF($D236,TODAY(),"Y"),""))</f>
        <v/>
      </c>
      <c r="F236" s="11"/>
      <c r="G236" s="11"/>
      <c r="H236" s="11"/>
      <c r="I236" s="11"/>
      <c r="J236" s="14"/>
      <c r="K236" s="12"/>
      <c r="L236" s="11"/>
      <c r="M236" s="11"/>
    </row>
    <row r="237" customFormat="false" ht="15" hidden="false" customHeight="false" outlineLevel="0" collapsed="false">
      <c r="A237" s="10" t="n">
        <v>233</v>
      </c>
      <c r="B237" s="11"/>
      <c r="C237" s="11"/>
      <c r="D237" s="12"/>
      <c r="E237" s="13" t="str">
        <f aca="true">IF($D237="","",IFERROR(DATEDIF($D237,TODAY(),"Y"),""))</f>
        <v/>
      </c>
      <c r="F237" s="11"/>
      <c r="G237" s="11"/>
      <c r="H237" s="11"/>
      <c r="I237" s="11"/>
      <c r="J237" s="14"/>
      <c r="K237" s="12"/>
      <c r="L237" s="11"/>
      <c r="M237" s="11"/>
    </row>
    <row r="238" customFormat="false" ht="15" hidden="false" customHeight="false" outlineLevel="0" collapsed="false">
      <c r="A238" s="10" t="n">
        <v>234</v>
      </c>
      <c r="B238" s="11"/>
      <c r="C238" s="11"/>
      <c r="D238" s="12"/>
      <c r="E238" s="13" t="str">
        <f aca="true">IF($D238="","",IFERROR(DATEDIF($D238,TODAY(),"Y"),""))</f>
        <v/>
      </c>
      <c r="F238" s="11"/>
      <c r="G238" s="11"/>
      <c r="H238" s="11"/>
      <c r="I238" s="11"/>
      <c r="J238" s="14"/>
      <c r="K238" s="12"/>
      <c r="L238" s="11"/>
      <c r="M238" s="11"/>
    </row>
    <row r="239" customFormat="false" ht="15" hidden="false" customHeight="false" outlineLevel="0" collapsed="false">
      <c r="A239" s="10" t="n">
        <v>235</v>
      </c>
      <c r="B239" s="11"/>
      <c r="C239" s="11"/>
      <c r="D239" s="12"/>
      <c r="E239" s="13" t="str">
        <f aca="true">IF($D239="","",IFERROR(DATEDIF($D239,TODAY(),"Y"),""))</f>
        <v/>
      </c>
      <c r="F239" s="11"/>
      <c r="G239" s="11"/>
      <c r="H239" s="11"/>
      <c r="I239" s="11"/>
      <c r="J239" s="14"/>
      <c r="K239" s="12"/>
      <c r="L239" s="11"/>
      <c r="M239" s="11"/>
    </row>
    <row r="240" customFormat="false" ht="15" hidden="false" customHeight="false" outlineLevel="0" collapsed="false">
      <c r="A240" s="10" t="n">
        <v>236</v>
      </c>
      <c r="B240" s="11"/>
      <c r="C240" s="11"/>
      <c r="D240" s="12"/>
      <c r="E240" s="13" t="str">
        <f aca="true">IF($D240="","",IFERROR(DATEDIF($D240,TODAY(),"Y"),""))</f>
        <v/>
      </c>
      <c r="F240" s="11"/>
      <c r="G240" s="11"/>
      <c r="H240" s="11"/>
      <c r="I240" s="11"/>
      <c r="J240" s="14"/>
      <c r="K240" s="12"/>
      <c r="L240" s="11"/>
      <c r="M240" s="11"/>
    </row>
    <row r="241" customFormat="false" ht="15" hidden="false" customHeight="false" outlineLevel="0" collapsed="false">
      <c r="A241" s="10" t="n">
        <v>237</v>
      </c>
      <c r="B241" s="11"/>
      <c r="C241" s="11"/>
      <c r="D241" s="12"/>
      <c r="E241" s="13" t="str">
        <f aca="true">IF($D241="","",IFERROR(DATEDIF($D241,TODAY(),"Y"),""))</f>
        <v/>
      </c>
      <c r="F241" s="11"/>
      <c r="G241" s="11"/>
      <c r="H241" s="11"/>
      <c r="I241" s="11"/>
      <c r="J241" s="14"/>
      <c r="K241" s="12"/>
      <c r="L241" s="11"/>
      <c r="M241" s="11"/>
    </row>
    <row r="242" customFormat="false" ht="15" hidden="false" customHeight="false" outlineLevel="0" collapsed="false">
      <c r="A242" s="10" t="n">
        <v>238</v>
      </c>
      <c r="B242" s="11"/>
      <c r="C242" s="11"/>
      <c r="D242" s="12"/>
      <c r="E242" s="13" t="str">
        <f aca="true">IF($D242="","",IFERROR(DATEDIF($D242,TODAY(),"Y"),""))</f>
        <v/>
      </c>
      <c r="F242" s="11"/>
      <c r="G242" s="11"/>
      <c r="H242" s="11"/>
      <c r="I242" s="11"/>
      <c r="J242" s="14"/>
      <c r="K242" s="12"/>
      <c r="L242" s="11"/>
      <c r="M242" s="11"/>
    </row>
    <row r="243" customFormat="false" ht="15" hidden="false" customHeight="false" outlineLevel="0" collapsed="false">
      <c r="A243" s="10" t="n">
        <v>239</v>
      </c>
      <c r="B243" s="11"/>
      <c r="C243" s="11"/>
      <c r="D243" s="12"/>
      <c r="E243" s="13" t="str">
        <f aca="true">IF($D243="","",IFERROR(DATEDIF($D243,TODAY(),"Y"),""))</f>
        <v/>
      </c>
      <c r="F243" s="11"/>
      <c r="G243" s="11"/>
      <c r="H243" s="11"/>
      <c r="I243" s="11"/>
      <c r="J243" s="14"/>
      <c r="K243" s="12"/>
      <c r="L243" s="11"/>
      <c r="M243" s="11"/>
    </row>
    <row r="244" customFormat="false" ht="15" hidden="false" customHeight="false" outlineLevel="0" collapsed="false">
      <c r="A244" s="10" t="n">
        <v>240</v>
      </c>
      <c r="B244" s="11"/>
      <c r="C244" s="11"/>
      <c r="D244" s="12"/>
      <c r="E244" s="13" t="str">
        <f aca="true">IF($D244="","",IFERROR(DATEDIF($D244,TODAY(),"Y"),""))</f>
        <v/>
      </c>
      <c r="F244" s="11"/>
      <c r="G244" s="11"/>
      <c r="H244" s="11"/>
      <c r="I244" s="11"/>
      <c r="J244" s="14"/>
      <c r="K244" s="12"/>
      <c r="L244" s="11"/>
      <c r="M244" s="11"/>
    </row>
    <row r="245" customFormat="false" ht="15" hidden="false" customHeight="false" outlineLevel="0" collapsed="false">
      <c r="A245" s="10" t="n">
        <v>241</v>
      </c>
      <c r="B245" s="11"/>
      <c r="C245" s="11"/>
      <c r="D245" s="12"/>
      <c r="E245" s="13" t="str">
        <f aca="true">IF($D245="","",IFERROR(DATEDIF($D245,TODAY(),"Y"),""))</f>
        <v/>
      </c>
      <c r="F245" s="11"/>
      <c r="G245" s="11"/>
      <c r="H245" s="11"/>
      <c r="I245" s="11"/>
      <c r="J245" s="14"/>
      <c r="K245" s="12"/>
      <c r="L245" s="11"/>
      <c r="M245" s="11"/>
    </row>
    <row r="246" customFormat="false" ht="15" hidden="false" customHeight="false" outlineLevel="0" collapsed="false">
      <c r="A246" s="10" t="n">
        <v>242</v>
      </c>
      <c r="B246" s="11"/>
      <c r="C246" s="11"/>
      <c r="D246" s="12"/>
      <c r="E246" s="13" t="str">
        <f aca="true">IF($D246="","",IFERROR(DATEDIF($D246,TODAY(),"Y"),""))</f>
        <v/>
      </c>
      <c r="F246" s="11"/>
      <c r="G246" s="11"/>
      <c r="H246" s="11"/>
      <c r="I246" s="11"/>
      <c r="J246" s="14"/>
      <c r="K246" s="12"/>
      <c r="L246" s="11"/>
      <c r="M246" s="11"/>
    </row>
    <row r="247" customFormat="false" ht="15" hidden="false" customHeight="false" outlineLevel="0" collapsed="false">
      <c r="A247" s="10" t="n">
        <v>243</v>
      </c>
      <c r="B247" s="11"/>
      <c r="C247" s="11"/>
      <c r="D247" s="12"/>
      <c r="E247" s="13" t="str">
        <f aca="true">IF($D247="","",IFERROR(DATEDIF($D247,TODAY(),"Y"),""))</f>
        <v/>
      </c>
      <c r="F247" s="11"/>
      <c r="G247" s="11"/>
      <c r="H247" s="11"/>
      <c r="I247" s="11"/>
      <c r="J247" s="14"/>
      <c r="K247" s="12"/>
      <c r="L247" s="11"/>
      <c r="M247" s="11"/>
    </row>
    <row r="248" customFormat="false" ht="15" hidden="false" customHeight="false" outlineLevel="0" collapsed="false">
      <c r="A248" s="10" t="n">
        <v>244</v>
      </c>
      <c r="B248" s="11"/>
      <c r="C248" s="11"/>
      <c r="D248" s="12"/>
      <c r="E248" s="13" t="str">
        <f aca="true">IF($D248="","",IFERROR(DATEDIF($D248,TODAY(),"Y"),""))</f>
        <v/>
      </c>
      <c r="F248" s="11"/>
      <c r="G248" s="11"/>
      <c r="H248" s="11"/>
      <c r="I248" s="11"/>
      <c r="J248" s="14"/>
      <c r="K248" s="12"/>
      <c r="L248" s="11"/>
      <c r="M248" s="11"/>
    </row>
    <row r="249" customFormat="false" ht="15" hidden="false" customHeight="false" outlineLevel="0" collapsed="false">
      <c r="A249" s="10" t="n">
        <v>245</v>
      </c>
      <c r="B249" s="11"/>
      <c r="C249" s="11"/>
      <c r="D249" s="12"/>
      <c r="E249" s="13" t="str">
        <f aca="true">IF($D249="","",IFERROR(DATEDIF($D249,TODAY(),"Y"),""))</f>
        <v/>
      </c>
      <c r="F249" s="11"/>
      <c r="G249" s="11"/>
      <c r="H249" s="11"/>
      <c r="I249" s="11"/>
      <c r="J249" s="14"/>
      <c r="K249" s="12"/>
      <c r="L249" s="11"/>
      <c r="M249" s="11"/>
    </row>
    <row r="250" customFormat="false" ht="15" hidden="false" customHeight="false" outlineLevel="0" collapsed="false">
      <c r="A250" s="10" t="n">
        <v>246</v>
      </c>
      <c r="B250" s="11"/>
      <c r="C250" s="11"/>
      <c r="D250" s="12"/>
      <c r="E250" s="13" t="str">
        <f aca="true">IF($D250="","",IFERROR(DATEDIF($D250,TODAY(),"Y"),""))</f>
        <v/>
      </c>
      <c r="F250" s="11"/>
      <c r="G250" s="11"/>
      <c r="H250" s="11"/>
      <c r="I250" s="11"/>
      <c r="J250" s="14"/>
      <c r="K250" s="12"/>
      <c r="L250" s="11"/>
      <c r="M250" s="11"/>
    </row>
    <row r="251" customFormat="false" ht="15" hidden="false" customHeight="false" outlineLevel="0" collapsed="false">
      <c r="A251" s="10" t="n">
        <v>247</v>
      </c>
      <c r="B251" s="11"/>
      <c r="C251" s="11"/>
      <c r="D251" s="12"/>
      <c r="E251" s="13" t="str">
        <f aca="true">IF($D251="","",IFERROR(DATEDIF($D251,TODAY(),"Y"),""))</f>
        <v/>
      </c>
      <c r="F251" s="11"/>
      <c r="G251" s="11"/>
      <c r="H251" s="11"/>
      <c r="I251" s="11"/>
      <c r="J251" s="14"/>
      <c r="K251" s="12"/>
      <c r="L251" s="11"/>
      <c r="M251" s="11"/>
    </row>
    <row r="252" customFormat="false" ht="15" hidden="false" customHeight="false" outlineLevel="0" collapsed="false">
      <c r="A252" s="10" t="n">
        <v>248</v>
      </c>
      <c r="B252" s="11"/>
      <c r="C252" s="11"/>
      <c r="D252" s="12"/>
      <c r="E252" s="13" t="str">
        <f aca="true">IF($D252="","",IFERROR(DATEDIF($D252,TODAY(),"Y"),""))</f>
        <v/>
      </c>
      <c r="F252" s="11"/>
      <c r="G252" s="11"/>
      <c r="H252" s="11"/>
      <c r="I252" s="11"/>
      <c r="J252" s="14"/>
      <c r="K252" s="12"/>
      <c r="L252" s="11"/>
      <c r="M252" s="11"/>
    </row>
    <row r="253" customFormat="false" ht="15" hidden="false" customHeight="false" outlineLevel="0" collapsed="false">
      <c r="A253" s="10" t="n">
        <v>249</v>
      </c>
      <c r="B253" s="11"/>
      <c r="C253" s="11"/>
      <c r="D253" s="12"/>
      <c r="E253" s="13" t="str">
        <f aca="true">IF($D253="","",IFERROR(DATEDIF($D253,TODAY(),"Y"),""))</f>
        <v/>
      </c>
      <c r="F253" s="11"/>
      <c r="G253" s="11"/>
      <c r="H253" s="11"/>
      <c r="I253" s="11"/>
      <c r="J253" s="14"/>
      <c r="K253" s="12"/>
      <c r="L253" s="11"/>
      <c r="M253" s="11"/>
    </row>
    <row r="254" customFormat="false" ht="15" hidden="false" customHeight="false" outlineLevel="0" collapsed="false">
      <c r="A254" s="10" t="n">
        <v>250</v>
      </c>
      <c r="B254" s="11"/>
      <c r="C254" s="11"/>
      <c r="D254" s="12"/>
      <c r="E254" s="13" t="str">
        <f aca="true">IF($D254="","",IFERROR(DATEDIF($D254,TODAY(),"Y"),""))</f>
        <v/>
      </c>
      <c r="F254" s="11"/>
      <c r="G254" s="11"/>
      <c r="H254" s="11"/>
      <c r="I254" s="11"/>
      <c r="J254" s="14"/>
      <c r="K254" s="12"/>
      <c r="L254" s="11"/>
      <c r="M254" s="11"/>
    </row>
    <row r="255" customFormat="false" ht="15" hidden="false" customHeight="false" outlineLevel="0" collapsed="false">
      <c r="A255" s="10" t="n">
        <v>251</v>
      </c>
      <c r="B255" s="11"/>
      <c r="C255" s="11"/>
      <c r="D255" s="12"/>
      <c r="E255" s="13" t="str">
        <f aca="true">IF($D255="","",IFERROR(DATEDIF($D255,TODAY(),"Y"),""))</f>
        <v/>
      </c>
      <c r="F255" s="11"/>
      <c r="G255" s="11"/>
      <c r="H255" s="11"/>
      <c r="I255" s="11"/>
      <c r="J255" s="14"/>
      <c r="K255" s="12"/>
      <c r="L255" s="11"/>
      <c r="M255" s="11"/>
    </row>
    <row r="256" customFormat="false" ht="15" hidden="false" customHeight="false" outlineLevel="0" collapsed="false">
      <c r="A256" s="10" t="n">
        <v>252</v>
      </c>
      <c r="B256" s="11"/>
      <c r="C256" s="11"/>
      <c r="D256" s="12"/>
      <c r="E256" s="13" t="str">
        <f aca="true">IF($D256="","",IFERROR(DATEDIF($D256,TODAY(),"Y"),""))</f>
        <v/>
      </c>
      <c r="F256" s="11"/>
      <c r="G256" s="11"/>
      <c r="H256" s="11"/>
      <c r="I256" s="11"/>
      <c r="J256" s="14"/>
      <c r="K256" s="12"/>
      <c r="L256" s="11"/>
      <c r="M256" s="11"/>
    </row>
    <row r="257" customFormat="false" ht="15" hidden="false" customHeight="false" outlineLevel="0" collapsed="false">
      <c r="A257" s="10" t="n">
        <v>253</v>
      </c>
      <c r="B257" s="11"/>
      <c r="C257" s="11"/>
      <c r="D257" s="12"/>
      <c r="E257" s="13" t="str">
        <f aca="true">IF($D257="","",IFERROR(DATEDIF($D257,TODAY(),"Y"),""))</f>
        <v/>
      </c>
      <c r="F257" s="11"/>
      <c r="G257" s="11"/>
      <c r="H257" s="11"/>
      <c r="I257" s="11"/>
      <c r="J257" s="14"/>
      <c r="K257" s="12"/>
      <c r="L257" s="11"/>
      <c r="M257" s="11"/>
    </row>
    <row r="258" customFormat="false" ht="15" hidden="false" customHeight="false" outlineLevel="0" collapsed="false">
      <c r="A258" s="10" t="n">
        <v>254</v>
      </c>
      <c r="B258" s="11"/>
      <c r="C258" s="11"/>
      <c r="D258" s="12"/>
      <c r="E258" s="13" t="str">
        <f aca="true">IF($D258="","",IFERROR(DATEDIF($D258,TODAY(),"Y"),""))</f>
        <v/>
      </c>
      <c r="F258" s="11"/>
      <c r="G258" s="11"/>
      <c r="H258" s="11"/>
      <c r="I258" s="11"/>
      <c r="J258" s="14"/>
      <c r="K258" s="12"/>
      <c r="L258" s="11"/>
      <c r="M258" s="11"/>
    </row>
    <row r="259" customFormat="false" ht="15" hidden="false" customHeight="false" outlineLevel="0" collapsed="false">
      <c r="A259" s="10" t="n">
        <v>255</v>
      </c>
      <c r="B259" s="11"/>
      <c r="C259" s="11"/>
      <c r="D259" s="12"/>
      <c r="E259" s="13" t="str">
        <f aca="true">IF($D259="","",IFERROR(DATEDIF($D259,TODAY(),"Y"),""))</f>
        <v/>
      </c>
      <c r="F259" s="11"/>
      <c r="G259" s="11"/>
      <c r="H259" s="11"/>
      <c r="I259" s="11"/>
      <c r="J259" s="14"/>
      <c r="K259" s="12"/>
      <c r="L259" s="11"/>
      <c r="M259" s="11"/>
    </row>
    <row r="260" customFormat="false" ht="15" hidden="false" customHeight="false" outlineLevel="0" collapsed="false">
      <c r="A260" s="10" t="n">
        <v>256</v>
      </c>
      <c r="B260" s="11"/>
      <c r="C260" s="11"/>
      <c r="D260" s="12"/>
      <c r="E260" s="13" t="str">
        <f aca="true">IF($D260="","",IFERROR(DATEDIF($D260,TODAY(),"Y"),""))</f>
        <v/>
      </c>
      <c r="F260" s="11"/>
      <c r="G260" s="11"/>
      <c r="H260" s="11"/>
      <c r="I260" s="11"/>
      <c r="J260" s="14"/>
      <c r="K260" s="12"/>
      <c r="L260" s="11"/>
      <c r="M260" s="11"/>
    </row>
    <row r="261" customFormat="false" ht="15" hidden="false" customHeight="false" outlineLevel="0" collapsed="false">
      <c r="A261" s="10" t="n">
        <v>257</v>
      </c>
      <c r="B261" s="11"/>
      <c r="C261" s="11"/>
      <c r="D261" s="12"/>
      <c r="E261" s="13" t="str">
        <f aca="true">IF($D261="","",IFERROR(DATEDIF($D261,TODAY(),"Y"),""))</f>
        <v/>
      </c>
      <c r="F261" s="11"/>
      <c r="G261" s="11"/>
      <c r="H261" s="11"/>
      <c r="I261" s="11"/>
      <c r="J261" s="14"/>
      <c r="K261" s="12"/>
      <c r="L261" s="11"/>
      <c r="M261" s="11"/>
    </row>
    <row r="262" customFormat="false" ht="15" hidden="false" customHeight="false" outlineLevel="0" collapsed="false">
      <c r="A262" s="10" t="n">
        <v>258</v>
      </c>
      <c r="B262" s="11"/>
      <c r="C262" s="11"/>
      <c r="D262" s="12"/>
      <c r="E262" s="13" t="str">
        <f aca="true">IF($D262="","",IFERROR(DATEDIF($D262,TODAY(),"Y"),""))</f>
        <v/>
      </c>
      <c r="F262" s="11"/>
      <c r="G262" s="11"/>
      <c r="H262" s="11"/>
      <c r="I262" s="11"/>
      <c r="J262" s="14"/>
      <c r="K262" s="12"/>
      <c r="L262" s="11"/>
      <c r="M262" s="11"/>
    </row>
    <row r="263" customFormat="false" ht="15" hidden="false" customHeight="false" outlineLevel="0" collapsed="false">
      <c r="A263" s="10" t="n">
        <v>259</v>
      </c>
      <c r="B263" s="11"/>
      <c r="C263" s="11"/>
      <c r="D263" s="12"/>
      <c r="E263" s="13" t="str">
        <f aca="true">IF($D263="","",IFERROR(DATEDIF($D263,TODAY(),"Y"),""))</f>
        <v/>
      </c>
      <c r="F263" s="11"/>
      <c r="G263" s="11"/>
      <c r="H263" s="11"/>
      <c r="I263" s="11"/>
      <c r="J263" s="14"/>
      <c r="K263" s="12"/>
      <c r="L263" s="11"/>
      <c r="M263" s="11"/>
    </row>
    <row r="264" customFormat="false" ht="15" hidden="false" customHeight="false" outlineLevel="0" collapsed="false">
      <c r="A264" s="10" t="n">
        <v>260</v>
      </c>
      <c r="B264" s="11"/>
      <c r="C264" s="11"/>
      <c r="D264" s="12"/>
      <c r="E264" s="13" t="str">
        <f aca="true">IF($D264="","",IFERROR(DATEDIF($D264,TODAY(),"Y"),""))</f>
        <v/>
      </c>
      <c r="F264" s="11"/>
      <c r="G264" s="11"/>
      <c r="H264" s="11"/>
      <c r="I264" s="11"/>
      <c r="J264" s="14"/>
      <c r="K264" s="12"/>
      <c r="L264" s="11"/>
      <c r="M264" s="11"/>
    </row>
    <row r="265" customFormat="false" ht="15" hidden="false" customHeight="false" outlineLevel="0" collapsed="false">
      <c r="A265" s="10" t="n">
        <v>261</v>
      </c>
      <c r="B265" s="11"/>
      <c r="C265" s="11"/>
      <c r="D265" s="12"/>
      <c r="E265" s="13" t="str">
        <f aca="true">IF($D265="","",IFERROR(DATEDIF($D265,TODAY(),"Y"),""))</f>
        <v/>
      </c>
      <c r="F265" s="11"/>
      <c r="G265" s="11"/>
      <c r="H265" s="11"/>
      <c r="I265" s="11"/>
      <c r="J265" s="14"/>
      <c r="K265" s="12"/>
      <c r="L265" s="11"/>
      <c r="M265" s="11"/>
    </row>
    <row r="266" customFormat="false" ht="15" hidden="false" customHeight="false" outlineLevel="0" collapsed="false">
      <c r="A266" s="10" t="n">
        <v>262</v>
      </c>
      <c r="B266" s="11"/>
      <c r="C266" s="11"/>
      <c r="D266" s="12"/>
      <c r="E266" s="13" t="str">
        <f aca="true">IF($D266="","",IFERROR(DATEDIF($D266,TODAY(),"Y"),""))</f>
        <v/>
      </c>
      <c r="F266" s="11"/>
      <c r="G266" s="11"/>
      <c r="H266" s="11"/>
      <c r="I266" s="11"/>
      <c r="J266" s="14"/>
      <c r="K266" s="12"/>
      <c r="L266" s="11"/>
      <c r="M266" s="11"/>
    </row>
    <row r="267" customFormat="false" ht="15" hidden="false" customHeight="false" outlineLevel="0" collapsed="false">
      <c r="A267" s="10" t="n">
        <v>263</v>
      </c>
      <c r="B267" s="11"/>
      <c r="C267" s="11"/>
      <c r="D267" s="12"/>
      <c r="E267" s="13" t="str">
        <f aca="true">IF($D267="","",IFERROR(DATEDIF($D267,TODAY(),"Y"),""))</f>
        <v/>
      </c>
      <c r="F267" s="11"/>
      <c r="G267" s="11"/>
      <c r="H267" s="11"/>
      <c r="I267" s="11"/>
      <c r="J267" s="14"/>
      <c r="K267" s="12"/>
      <c r="L267" s="11"/>
      <c r="M267" s="11"/>
    </row>
    <row r="268" customFormat="false" ht="15" hidden="false" customHeight="false" outlineLevel="0" collapsed="false">
      <c r="A268" s="10" t="n">
        <v>264</v>
      </c>
      <c r="B268" s="11"/>
      <c r="C268" s="11"/>
      <c r="D268" s="12"/>
      <c r="E268" s="13" t="str">
        <f aca="true">IF($D268="","",IFERROR(DATEDIF($D268,TODAY(),"Y"),""))</f>
        <v/>
      </c>
      <c r="F268" s="11"/>
      <c r="G268" s="11"/>
      <c r="H268" s="11"/>
      <c r="I268" s="11"/>
      <c r="J268" s="14"/>
      <c r="K268" s="12"/>
      <c r="L268" s="11"/>
      <c r="M268" s="11"/>
    </row>
    <row r="269" customFormat="false" ht="15" hidden="false" customHeight="false" outlineLevel="0" collapsed="false">
      <c r="A269" s="10" t="n">
        <v>265</v>
      </c>
      <c r="B269" s="11"/>
      <c r="C269" s="11"/>
      <c r="D269" s="12"/>
      <c r="E269" s="13" t="str">
        <f aca="true">IF($D269="","",IFERROR(DATEDIF($D269,TODAY(),"Y"),""))</f>
        <v/>
      </c>
      <c r="F269" s="11"/>
      <c r="G269" s="11"/>
      <c r="H269" s="11"/>
      <c r="I269" s="11"/>
      <c r="J269" s="14"/>
      <c r="K269" s="12"/>
      <c r="L269" s="11"/>
      <c r="M269" s="11"/>
    </row>
    <row r="270" customFormat="false" ht="15" hidden="false" customHeight="false" outlineLevel="0" collapsed="false">
      <c r="A270" s="10" t="n">
        <v>266</v>
      </c>
      <c r="B270" s="11"/>
      <c r="C270" s="11"/>
      <c r="D270" s="12"/>
      <c r="E270" s="13" t="str">
        <f aca="true">IF($D270="","",IFERROR(DATEDIF($D270,TODAY(),"Y"),""))</f>
        <v/>
      </c>
      <c r="F270" s="11"/>
      <c r="G270" s="11"/>
      <c r="H270" s="11"/>
      <c r="I270" s="11"/>
      <c r="J270" s="14"/>
      <c r="K270" s="12"/>
      <c r="L270" s="11"/>
      <c r="M270" s="11"/>
    </row>
    <row r="271" customFormat="false" ht="15" hidden="false" customHeight="false" outlineLevel="0" collapsed="false">
      <c r="A271" s="10" t="n">
        <v>267</v>
      </c>
      <c r="B271" s="11"/>
      <c r="C271" s="11"/>
      <c r="D271" s="12"/>
      <c r="E271" s="13" t="str">
        <f aca="true">IF($D271="","",IFERROR(DATEDIF($D271,TODAY(),"Y"),""))</f>
        <v/>
      </c>
      <c r="F271" s="11"/>
      <c r="G271" s="11"/>
      <c r="H271" s="11"/>
      <c r="I271" s="11"/>
      <c r="J271" s="14"/>
      <c r="K271" s="12"/>
      <c r="L271" s="11"/>
      <c r="M271" s="11"/>
    </row>
    <row r="272" customFormat="false" ht="15" hidden="false" customHeight="false" outlineLevel="0" collapsed="false">
      <c r="A272" s="10" t="n">
        <v>268</v>
      </c>
      <c r="B272" s="11"/>
      <c r="C272" s="11"/>
      <c r="D272" s="12"/>
      <c r="E272" s="13" t="str">
        <f aca="true">IF($D272="","",IFERROR(DATEDIF($D272,TODAY(),"Y"),""))</f>
        <v/>
      </c>
      <c r="F272" s="11"/>
      <c r="G272" s="11"/>
      <c r="H272" s="11"/>
      <c r="I272" s="11"/>
      <c r="J272" s="14"/>
      <c r="K272" s="12"/>
      <c r="L272" s="11"/>
      <c r="M272" s="11"/>
    </row>
    <row r="273" customFormat="false" ht="15" hidden="false" customHeight="false" outlineLevel="0" collapsed="false">
      <c r="A273" s="10" t="n">
        <v>269</v>
      </c>
      <c r="B273" s="11"/>
      <c r="C273" s="11"/>
      <c r="D273" s="12"/>
      <c r="E273" s="13" t="str">
        <f aca="true">IF($D273="","",IFERROR(DATEDIF($D273,TODAY(),"Y"),""))</f>
        <v/>
      </c>
      <c r="F273" s="11"/>
      <c r="G273" s="11"/>
      <c r="H273" s="11"/>
      <c r="I273" s="11"/>
      <c r="J273" s="14"/>
      <c r="K273" s="12"/>
      <c r="L273" s="11"/>
      <c r="M273" s="11"/>
    </row>
    <row r="274" customFormat="false" ht="15" hidden="false" customHeight="false" outlineLevel="0" collapsed="false">
      <c r="A274" s="10" t="n">
        <v>270</v>
      </c>
      <c r="B274" s="11"/>
      <c r="C274" s="11"/>
      <c r="D274" s="12"/>
      <c r="E274" s="13" t="str">
        <f aca="true">IF($D274="","",IFERROR(DATEDIF($D274,TODAY(),"Y"),""))</f>
        <v/>
      </c>
      <c r="F274" s="11"/>
      <c r="G274" s="11"/>
      <c r="H274" s="11"/>
      <c r="I274" s="11"/>
      <c r="J274" s="14"/>
      <c r="K274" s="12"/>
      <c r="L274" s="11"/>
      <c r="M274" s="11"/>
    </row>
    <row r="275" customFormat="false" ht="15" hidden="false" customHeight="false" outlineLevel="0" collapsed="false">
      <c r="A275" s="10" t="n">
        <v>271</v>
      </c>
      <c r="B275" s="11"/>
      <c r="C275" s="11"/>
      <c r="D275" s="12"/>
      <c r="E275" s="13" t="str">
        <f aca="true">IF($D275="","",IFERROR(DATEDIF($D275,TODAY(),"Y"),""))</f>
        <v/>
      </c>
      <c r="F275" s="11"/>
      <c r="G275" s="11"/>
      <c r="H275" s="11"/>
      <c r="I275" s="11"/>
      <c r="J275" s="14"/>
      <c r="K275" s="12"/>
      <c r="L275" s="11"/>
      <c r="M275" s="11"/>
    </row>
    <row r="276" customFormat="false" ht="15" hidden="false" customHeight="false" outlineLevel="0" collapsed="false">
      <c r="A276" s="10" t="n">
        <v>272</v>
      </c>
      <c r="B276" s="11"/>
      <c r="C276" s="11"/>
      <c r="D276" s="12"/>
      <c r="E276" s="13" t="str">
        <f aca="true">IF($D276="","",IFERROR(DATEDIF($D276,TODAY(),"Y"),""))</f>
        <v/>
      </c>
      <c r="F276" s="11"/>
      <c r="G276" s="11"/>
      <c r="H276" s="11"/>
      <c r="I276" s="11"/>
      <c r="J276" s="14"/>
      <c r="K276" s="12"/>
      <c r="L276" s="11"/>
      <c r="M276" s="11"/>
    </row>
    <row r="277" customFormat="false" ht="15" hidden="false" customHeight="false" outlineLevel="0" collapsed="false">
      <c r="A277" s="10" t="n">
        <v>273</v>
      </c>
      <c r="B277" s="11"/>
      <c r="C277" s="11"/>
      <c r="D277" s="12"/>
      <c r="E277" s="13" t="str">
        <f aca="true">IF($D277="","",IFERROR(DATEDIF($D277,TODAY(),"Y"),""))</f>
        <v/>
      </c>
      <c r="F277" s="11"/>
      <c r="G277" s="11"/>
      <c r="H277" s="11"/>
      <c r="I277" s="11"/>
      <c r="J277" s="14"/>
      <c r="K277" s="12"/>
      <c r="L277" s="11"/>
      <c r="M277" s="11"/>
    </row>
    <row r="278" customFormat="false" ht="15" hidden="false" customHeight="false" outlineLevel="0" collapsed="false">
      <c r="A278" s="10" t="n">
        <v>274</v>
      </c>
      <c r="B278" s="11"/>
      <c r="C278" s="11"/>
      <c r="D278" s="12"/>
      <c r="E278" s="13" t="str">
        <f aca="true">IF($D278="","",IFERROR(DATEDIF($D278,TODAY(),"Y"),""))</f>
        <v/>
      </c>
      <c r="F278" s="11"/>
      <c r="G278" s="11"/>
      <c r="H278" s="11"/>
      <c r="I278" s="11"/>
      <c r="J278" s="14"/>
      <c r="K278" s="12"/>
      <c r="L278" s="11"/>
      <c r="M278" s="11"/>
    </row>
    <row r="279" customFormat="false" ht="15" hidden="false" customHeight="false" outlineLevel="0" collapsed="false">
      <c r="A279" s="10" t="n">
        <v>275</v>
      </c>
      <c r="B279" s="11"/>
      <c r="C279" s="11"/>
      <c r="D279" s="12"/>
      <c r="E279" s="13" t="str">
        <f aca="true">IF($D279="","",IFERROR(DATEDIF($D279,TODAY(),"Y"),""))</f>
        <v/>
      </c>
      <c r="F279" s="11"/>
      <c r="G279" s="11"/>
      <c r="H279" s="11"/>
      <c r="I279" s="11"/>
      <c r="J279" s="14"/>
      <c r="K279" s="12"/>
      <c r="L279" s="11"/>
      <c r="M279" s="11"/>
    </row>
    <row r="280" customFormat="false" ht="15" hidden="false" customHeight="false" outlineLevel="0" collapsed="false">
      <c r="A280" s="10" t="n">
        <v>276</v>
      </c>
      <c r="B280" s="11"/>
      <c r="C280" s="11"/>
      <c r="D280" s="12"/>
      <c r="E280" s="13" t="str">
        <f aca="true">IF($D280="","",IFERROR(DATEDIF($D280,TODAY(),"Y"),""))</f>
        <v/>
      </c>
      <c r="F280" s="11"/>
      <c r="G280" s="11"/>
      <c r="H280" s="11"/>
      <c r="I280" s="11"/>
      <c r="J280" s="14"/>
      <c r="K280" s="12"/>
      <c r="L280" s="11"/>
      <c r="M280" s="11"/>
    </row>
    <row r="281" customFormat="false" ht="15" hidden="false" customHeight="false" outlineLevel="0" collapsed="false">
      <c r="A281" s="10" t="n">
        <v>277</v>
      </c>
      <c r="B281" s="11"/>
      <c r="C281" s="11"/>
      <c r="D281" s="12"/>
      <c r="E281" s="13" t="str">
        <f aca="true">IF($D281="","",IFERROR(DATEDIF($D281,TODAY(),"Y"),""))</f>
        <v/>
      </c>
      <c r="F281" s="11"/>
      <c r="G281" s="11"/>
      <c r="H281" s="11"/>
      <c r="I281" s="11"/>
      <c r="J281" s="14"/>
      <c r="K281" s="12"/>
      <c r="L281" s="11"/>
      <c r="M281" s="11"/>
    </row>
    <row r="282" customFormat="false" ht="15" hidden="false" customHeight="false" outlineLevel="0" collapsed="false">
      <c r="A282" s="10" t="n">
        <v>278</v>
      </c>
      <c r="B282" s="11"/>
      <c r="C282" s="11"/>
      <c r="D282" s="12"/>
      <c r="E282" s="13" t="str">
        <f aca="true">IF($D282="","",IFERROR(DATEDIF($D282,TODAY(),"Y"),""))</f>
        <v/>
      </c>
      <c r="F282" s="11"/>
      <c r="G282" s="11"/>
      <c r="H282" s="11"/>
      <c r="I282" s="11"/>
      <c r="J282" s="14"/>
      <c r="K282" s="12"/>
      <c r="L282" s="11"/>
      <c r="M282" s="11"/>
    </row>
    <row r="283" customFormat="false" ht="15" hidden="false" customHeight="false" outlineLevel="0" collapsed="false">
      <c r="A283" s="10" t="n">
        <v>279</v>
      </c>
      <c r="B283" s="11"/>
      <c r="C283" s="11"/>
      <c r="D283" s="12"/>
      <c r="E283" s="13" t="str">
        <f aca="true">IF($D283="","",IFERROR(DATEDIF($D283,TODAY(),"Y"),""))</f>
        <v/>
      </c>
      <c r="F283" s="11"/>
      <c r="G283" s="11"/>
      <c r="H283" s="11"/>
      <c r="I283" s="11"/>
      <c r="J283" s="14"/>
      <c r="K283" s="12"/>
      <c r="L283" s="11"/>
      <c r="M283" s="11"/>
    </row>
    <row r="284" customFormat="false" ht="15" hidden="false" customHeight="false" outlineLevel="0" collapsed="false">
      <c r="A284" s="10" t="n">
        <v>280</v>
      </c>
      <c r="B284" s="11"/>
      <c r="C284" s="11"/>
      <c r="D284" s="12"/>
      <c r="E284" s="13" t="str">
        <f aca="true">IF($D284="","",IFERROR(DATEDIF($D284,TODAY(),"Y"),""))</f>
        <v/>
      </c>
      <c r="F284" s="11"/>
      <c r="G284" s="11"/>
      <c r="H284" s="11"/>
      <c r="I284" s="11"/>
      <c r="J284" s="14"/>
      <c r="K284" s="12"/>
      <c r="L284" s="11"/>
      <c r="M284" s="11"/>
    </row>
    <row r="285" customFormat="false" ht="15" hidden="false" customHeight="false" outlineLevel="0" collapsed="false">
      <c r="A285" s="10" t="n">
        <v>281</v>
      </c>
      <c r="B285" s="11"/>
      <c r="C285" s="11"/>
      <c r="D285" s="12"/>
      <c r="E285" s="13" t="str">
        <f aca="true">IF($D285="","",IFERROR(DATEDIF($D285,TODAY(),"Y"),""))</f>
        <v/>
      </c>
      <c r="F285" s="11"/>
      <c r="G285" s="11"/>
      <c r="H285" s="11"/>
      <c r="I285" s="11"/>
      <c r="J285" s="14"/>
      <c r="K285" s="12"/>
      <c r="L285" s="11"/>
      <c r="M285" s="11"/>
    </row>
    <row r="286" customFormat="false" ht="15" hidden="false" customHeight="false" outlineLevel="0" collapsed="false">
      <c r="A286" s="10" t="n">
        <v>282</v>
      </c>
      <c r="B286" s="11"/>
      <c r="C286" s="11"/>
      <c r="D286" s="12"/>
      <c r="E286" s="13" t="str">
        <f aca="true">IF($D286="","",IFERROR(DATEDIF($D286,TODAY(),"Y"),""))</f>
        <v/>
      </c>
      <c r="F286" s="11"/>
      <c r="G286" s="11"/>
      <c r="H286" s="11"/>
      <c r="I286" s="11"/>
      <c r="J286" s="14"/>
      <c r="K286" s="12"/>
      <c r="L286" s="11"/>
      <c r="M286" s="11"/>
    </row>
    <row r="287" customFormat="false" ht="15" hidden="false" customHeight="false" outlineLevel="0" collapsed="false">
      <c r="A287" s="10" t="n">
        <v>283</v>
      </c>
      <c r="B287" s="11"/>
      <c r="C287" s="11"/>
      <c r="D287" s="12"/>
      <c r="E287" s="13" t="str">
        <f aca="true">IF($D287="","",IFERROR(DATEDIF($D287,TODAY(),"Y"),""))</f>
        <v/>
      </c>
      <c r="F287" s="11"/>
      <c r="G287" s="11"/>
      <c r="H287" s="11"/>
      <c r="I287" s="11"/>
      <c r="J287" s="14"/>
      <c r="K287" s="12"/>
      <c r="L287" s="11"/>
      <c r="M287" s="11"/>
    </row>
    <row r="288" customFormat="false" ht="15" hidden="false" customHeight="false" outlineLevel="0" collapsed="false">
      <c r="A288" s="10" t="n">
        <v>284</v>
      </c>
      <c r="B288" s="11"/>
      <c r="C288" s="11"/>
      <c r="D288" s="12"/>
      <c r="E288" s="13" t="str">
        <f aca="true">IF($D288="","",IFERROR(DATEDIF($D288,TODAY(),"Y"),""))</f>
        <v/>
      </c>
      <c r="F288" s="11"/>
      <c r="G288" s="11"/>
      <c r="H288" s="11"/>
      <c r="I288" s="11"/>
      <c r="J288" s="14"/>
      <c r="K288" s="12"/>
      <c r="L288" s="11"/>
      <c r="M288" s="11"/>
    </row>
    <row r="289" customFormat="false" ht="15" hidden="false" customHeight="false" outlineLevel="0" collapsed="false">
      <c r="A289" s="10" t="n">
        <v>285</v>
      </c>
      <c r="B289" s="11"/>
      <c r="C289" s="11"/>
      <c r="D289" s="12"/>
      <c r="E289" s="13" t="str">
        <f aca="true">IF($D289="","",IFERROR(DATEDIF($D289,TODAY(),"Y"),""))</f>
        <v/>
      </c>
      <c r="F289" s="11"/>
      <c r="G289" s="11"/>
      <c r="H289" s="11"/>
      <c r="I289" s="11"/>
      <c r="J289" s="14"/>
      <c r="K289" s="12"/>
      <c r="L289" s="11"/>
      <c r="M289" s="11"/>
    </row>
    <row r="290" customFormat="false" ht="15" hidden="false" customHeight="false" outlineLevel="0" collapsed="false">
      <c r="A290" s="10" t="n">
        <v>286</v>
      </c>
      <c r="B290" s="11"/>
      <c r="C290" s="11"/>
      <c r="D290" s="12"/>
      <c r="E290" s="13" t="str">
        <f aca="true">IF($D290="","",IFERROR(DATEDIF($D290,TODAY(),"Y"),""))</f>
        <v/>
      </c>
      <c r="F290" s="11"/>
      <c r="G290" s="11"/>
      <c r="H290" s="11"/>
      <c r="I290" s="11"/>
      <c r="J290" s="14"/>
      <c r="K290" s="12"/>
      <c r="L290" s="11"/>
      <c r="M290" s="11"/>
    </row>
    <row r="291" customFormat="false" ht="15" hidden="false" customHeight="false" outlineLevel="0" collapsed="false">
      <c r="A291" s="10" t="n">
        <v>287</v>
      </c>
      <c r="B291" s="11"/>
      <c r="C291" s="11"/>
      <c r="D291" s="12"/>
      <c r="E291" s="13" t="str">
        <f aca="true">IF($D291="","",IFERROR(DATEDIF($D291,TODAY(),"Y"),""))</f>
        <v/>
      </c>
      <c r="F291" s="11"/>
      <c r="G291" s="11"/>
      <c r="H291" s="11"/>
      <c r="I291" s="11"/>
      <c r="J291" s="14"/>
      <c r="K291" s="12"/>
      <c r="L291" s="11"/>
      <c r="M291" s="11"/>
    </row>
    <row r="292" customFormat="false" ht="15" hidden="false" customHeight="false" outlineLevel="0" collapsed="false">
      <c r="A292" s="10" t="n">
        <v>288</v>
      </c>
      <c r="B292" s="11"/>
      <c r="C292" s="11"/>
      <c r="D292" s="12"/>
      <c r="E292" s="13" t="str">
        <f aca="true">IF($D292="","",IFERROR(DATEDIF($D292,TODAY(),"Y"),""))</f>
        <v/>
      </c>
      <c r="F292" s="11"/>
      <c r="G292" s="11"/>
      <c r="H292" s="11"/>
      <c r="I292" s="11"/>
      <c r="J292" s="14"/>
      <c r="K292" s="12"/>
      <c r="L292" s="11"/>
      <c r="M292" s="11"/>
    </row>
    <row r="293" customFormat="false" ht="15" hidden="false" customHeight="false" outlineLevel="0" collapsed="false">
      <c r="A293" s="10" t="n">
        <v>289</v>
      </c>
      <c r="B293" s="11"/>
      <c r="C293" s="11"/>
      <c r="D293" s="12"/>
      <c r="E293" s="13" t="str">
        <f aca="true">IF($D293="","",IFERROR(DATEDIF($D293,TODAY(),"Y"),""))</f>
        <v/>
      </c>
      <c r="F293" s="11"/>
      <c r="G293" s="11"/>
      <c r="H293" s="11"/>
      <c r="I293" s="11"/>
      <c r="J293" s="14"/>
      <c r="K293" s="12"/>
      <c r="L293" s="11"/>
      <c r="M293" s="11"/>
    </row>
    <row r="294" customFormat="false" ht="15" hidden="false" customHeight="false" outlineLevel="0" collapsed="false">
      <c r="A294" s="10" t="n">
        <v>290</v>
      </c>
      <c r="B294" s="11"/>
      <c r="C294" s="11"/>
      <c r="D294" s="12"/>
      <c r="E294" s="13" t="str">
        <f aca="true">IF($D294="","",IFERROR(DATEDIF($D294,TODAY(),"Y"),""))</f>
        <v/>
      </c>
      <c r="F294" s="11"/>
      <c r="G294" s="11"/>
      <c r="H294" s="11"/>
      <c r="I294" s="11"/>
      <c r="J294" s="14"/>
      <c r="K294" s="12"/>
      <c r="L294" s="11"/>
      <c r="M294" s="11"/>
    </row>
    <row r="295" customFormat="false" ht="15" hidden="false" customHeight="false" outlineLevel="0" collapsed="false">
      <c r="A295" s="10" t="n">
        <v>291</v>
      </c>
      <c r="B295" s="11"/>
      <c r="C295" s="11"/>
      <c r="D295" s="12"/>
      <c r="E295" s="13" t="str">
        <f aca="true">IF($D295="","",IFERROR(DATEDIF($D295,TODAY(),"Y"),""))</f>
        <v/>
      </c>
      <c r="F295" s="11"/>
      <c r="G295" s="11"/>
      <c r="H295" s="11"/>
      <c r="I295" s="11"/>
      <c r="J295" s="14"/>
      <c r="K295" s="12"/>
      <c r="L295" s="11"/>
      <c r="M295" s="11"/>
    </row>
    <row r="296" customFormat="false" ht="15" hidden="false" customHeight="false" outlineLevel="0" collapsed="false">
      <c r="A296" s="10" t="n">
        <v>292</v>
      </c>
      <c r="B296" s="11"/>
      <c r="C296" s="11"/>
      <c r="D296" s="12"/>
      <c r="E296" s="13" t="str">
        <f aca="true">IF($D296="","",IFERROR(DATEDIF($D296,TODAY(),"Y"),""))</f>
        <v/>
      </c>
      <c r="F296" s="11"/>
      <c r="G296" s="11"/>
      <c r="H296" s="11"/>
      <c r="I296" s="11"/>
      <c r="J296" s="14"/>
      <c r="K296" s="12"/>
      <c r="L296" s="11"/>
      <c r="M296" s="11"/>
    </row>
    <row r="297" customFormat="false" ht="15" hidden="false" customHeight="false" outlineLevel="0" collapsed="false">
      <c r="A297" s="10" t="n">
        <v>293</v>
      </c>
      <c r="B297" s="11"/>
      <c r="C297" s="11"/>
      <c r="D297" s="12"/>
      <c r="E297" s="13" t="str">
        <f aca="true">IF($D297="","",IFERROR(DATEDIF($D297,TODAY(),"Y"),""))</f>
        <v/>
      </c>
      <c r="F297" s="11"/>
      <c r="G297" s="11"/>
      <c r="H297" s="11"/>
      <c r="I297" s="11"/>
      <c r="J297" s="14"/>
      <c r="K297" s="12"/>
      <c r="L297" s="11"/>
      <c r="M297" s="11"/>
    </row>
    <row r="298" customFormat="false" ht="15" hidden="false" customHeight="false" outlineLevel="0" collapsed="false">
      <c r="A298" s="10" t="n">
        <v>294</v>
      </c>
      <c r="B298" s="11"/>
      <c r="C298" s="11"/>
      <c r="D298" s="12"/>
      <c r="E298" s="13" t="str">
        <f aca="true">IF($D298="","",IFERROR(DATEDIF($D298,TODAY(),"Y"),""))</f>
        <v/>
      </c>
      <c r="F298" s="11"/>
      <c r="G298" s="11"/>
      <c r="H298" s="11"/>
      <c r="I298" s="11"/>
      <c r="J298" s="14"/>
      <c r="K298" s="12"/>
      <c r="L298" s="11"/>
      <c r="M298" s="11"/>
    </row>
    <row r="299" customFormat="false" ht="15" hidden="false" customHeight="false" outlineLevel="0" collapsed="false">
      <c r="A299" s="10" t="n">
        <v>295</v>
      </c>
      <c r="B299" s="11"/>
      <c r="C299" s="11"/>
      <c r="D299" s="12"/>
      <c r="E299" s="13" t="str">
        <f aca="true">IF($D299="","",IFERROR(DATEDIF($D299,TODAY(),"Y"),""))</f>
        <v/>
      </c>
      <c r="F299" s="11"/>
      <c r="G299" s="11"/>
      <c r="H299" s="11"/>
      <c r="I299" s="11"/>
      <c r="J299" s="14"/>
      <c r="K299" s="12"/>
      <c r="L299" s="11"/>
      <c r="M299" s="11"/>
    </row>
    <row r="300" customFormat="false" ht="15" hidden="false" customHeight="false" outlineLevel="0" collapsed="false">
      <c r="A300" s="10" t="n">
        <v>296</v>
      </c>
      <c r="B300" s="11"/>
      <c r="C300" s="11"/>
      <c r="D300" s="12"/>
      <c r="E300" s="13" t="str">
        <f aca="true">IF($D300="","",IFERROR(DATEDIF($D300,TODAY(),"Y"),""))</f>
        <v/>
      </c>
      <c r="F300" s="11"/>
      <c r="G300" s="11"/>
      <c r="H300" s="11"/>
      <c r="I300" s="11"/>
      <c r="J300" s="14"/>
      <c r="K300" s="12"/>
      <c r="L300" s="11"/>
      <c r="M300" s="11"/>
    </row>
    <row r="301" customFormat="false" ht="15" hidden="false" customHeight="false" outlineLevel="0" collapsed="false">
      <c r="A301" s="10" t="n">
        <v>297</v>
      </c>
      <c r="B301" s="11"/>
      <c r="C301" s="11"/>
      <c r="D301" s="12"/>
      <c r="E301" s="13" t="str">
        <f aca="true">IF($D301="","",IFERROR(DATEDIF($D301,TODAY(),"Y"),""))</f>
        <v/>
      </c>
      <c r="F301" s="11"/>
      <c r="G301" s="11"/>
      <c r="H301" s="11"/>
      <c r="I301" s="11"/>
      <c r="J301" s="14"/>
      <c r="K301" s="12"/>
      <c r="L301" s="11"/>
      <c r="M301" s="11"/>
    </row>
    <row r="302" customFormat="false" ht="15" hidden="false" customHeight="false" outlineLevel="0" collapsed="false">
      <c r="A302" s="10" t="n">
        <v>298</v>
      </c>
      <c r="B302" s="11"/>
      <c r="C302" s="11"/>
      <c r="D302" s="12"/>
      <c r="E302" s="13" t="str">
        <f aca="true">IF($D302="","",IFERROR(DATEDIF($D302,TODAY(),"Y"),""))</f>
        <v/>
      </c>
      <c r="F302" s="11"/>
      <c r="G302" s="11"/>
      <c r="H302" s="11"/>
      <c r="I302" s="11"/>
      <c r="J302" s="14"/>
      <c r="K302" s="12"/>
      <c r="L302" s="11"/>
      <c r="M302" s="11"/>
    </row>
    <row r="303" customFormat="false" ht="15" hidden="false" customHeight="false" outlineLevel="0" collapsed="false">
      <c r="A303" s="10" t="n">
        <v>299</v>
      </c>
      <c r="B303" s="11"/>
      <c r="C303" s="11"/>
      <c r="D303" s="12"/>
      <c r="E303" s="13" t="str">
        <f aca="true">IF($D303="","",IFERROR(DATEDIF($D303,TODAY(),"Y"),""))</f>
        <v/>
      </c>
      <c r="F303" s="11"/>
      <c r="G303" s="11"/>
      <c r="H303" s="11"/>
      <c r="I303" s="11"/>
      <c r="J303" s="14"/>
      <c r="K303" s="12"/>
      <c r="L303" s="11"/>
      <c r="M303" s="11"/>
    </row>
    <row r="304" customFormat="false" ht="15" hidden="false" customHeight="false" outlineLevel="0" collapsed="false">
      <c r="A304" s="10" t="n">
        <v>300</v>
      </c>
      <c r="B304" s="11"/>
      <c r="C304" s="11"/>
      <c r="D304" s="12"/>
      <c r="E304" s="13" t="str">
        <f aca="true">IF($D304="","",IFERROR(DATEDIF($D304,TODAY(),"Y"),""))</f>
        <v/>
      </c>
      <c r="F304" s="11"/>
      <c r="G304" s="11"/>
      <c r="H304" s="11"/>
      <c r="I304" s="11"/>
      <c r="J304" s="14"/>
      <c r="K304" s="12"/>
      <c r="L304" s="11"/>
      <c r="M304" s="11"/>
    </row>
  </sheetData>
  <autoFilter ref="A4:M304"/>
  <conditionalFormatting sqref="E5:E304">
    <cfRule type="expression" priority="2" aboveAverage="0" equalAverage="0" bottom="0" percent="0" rank="0" text="" dxfId="6">
      <formula>AND(ISNUMBER($E5),$E5&lt;18)</formula>
    </cfRule>
  </conditionalFormatting>
  <conditionalFormatting sqref="B5:M304">
    <cfRule type="expression" priority="3" aboveAverage="0" equalAverage="0" bottom="0" percent="0" rank="0" text="" dxfId="7">
      <formula>OR($L5=Listes!$D$6,$L5=Listes!$D$7)</formula>
    </cfRule>
  </conditionalFormatting>
  <dataValidations count="3">
    <dataValidation allowBlank="true" error="Choisissez une catégorie de la liste (onglet Listes)." errorStyle="stop" errorTitle="Catégorie inconnue" operator="between" showDropDown="false" showErrorMessage="false" showInputMessage="false" sqref="I5:I304" type="list">
      <formula1>Listes!$A$5:$A$14</formula1>
      <formula2>0</formula2>
    </dataValidation>
    <dataValidation allowBlank="true" errorStyle="stop" operator="between" showDropDown="false" showErrorMessage="false" showInputMessage="false" sqref="L5:L304" type="list">
      <formula1>Listes!$D$5:$D$7</formula1>
      <formula2>0</formula2>
    </dataValidation>
    <dataValidation allowBlank="true" error="Saisissez une date valide (jj/mm/aaaa)." errorStyle="stop" errorTitle="Date invalide" operator="between" showDropDown="false" showErrorMessage="false" showInputMessage="false" sqref="D5:D304 K5:K304" type="date">
      <formula1>1</formula1>
      <formula2>73415</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9A825"/>
    <pageSetUpPr fitToPage="true"/>
  </sheetPr>
  <dimension ref="A1:M30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4" ySplit="4" topLeftCell="E5" activePane="bottomRight" state="frozen"/>
      <selection pane="topLeft" activeCell="A1" activeCellId="0" sqref="A1"/>
      <selection pane="topRight" activeCell="E1" activeCellId="0" sqref="E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18"/>
    <col collapsed="false" customWidth="true" hidden="false" outlineLevel="0" max="3" min="3" style="0" width="16"/>
    <col collapsed="false" customWidth="true" hidden="false" outlineLevel="0" max="4" min="4" style="0" width="26"/>
    <col collapsed="false" customWidth="true" hidden="false" outlineLevel="0" max="5" min="5" style="0" width="12"/>
    <col collapsed="false" customWidth="true" hidden="false" outlineLevel="0" max="6" min="6" style="0" width="13"/>
    <col collapsed="false" customWidth="true" hidden="false" outlineLevel="0" max="7" min="7" style="0" width="14"/>
    <col collapsed="false" customWidth="true" hidden="false" outlineLevel="0" max="9" min="8" style="0" width="15"/>
    <col collapsed="false" customWidth="true" hidden="false" outlineLevel="0" max="10" min="10" style="0" width="16"/>
    <col collapsed="false" customWidth="true" hidden="false" outlineLevel="0" max="11" min="11" style="0" width="18"/>
    <col collapsed="false" customWidth="true" hidden="false" outlineLevel="0" max="12" min="12" style="0" width="12"/>
    <col collapsed="false" customWidth="true" hidden="false" outlineLevel="0" max="13" min="13" style="0" width="28"/>
  </cols>
  <sheetData>
    <row r="1" customFormat="false" ht="24" hidden="false" customHeight="true" outlineLevel="0" collapsed="false">
      <c r="A1" s="7" t="s">
        <v>43</v>
      </c>
    </row>
    <row r="2" customFormat="false" ht="15" hidden="false" customHeight="false" outlineLevel="0" collapsed="false">
      <c r="A2" s="2" t="s">
        <v>44</v>
      </c>
    </row>
    <row r="4" customFormat="false" ht="33.75" hidden="false" customHeight="true" outlineLevel="0" collapsed="false">
      <c r="A4" s="9" t="s">
        <v>45</v>
      </c>
      <c r="B4" s="8" t="s">
        <v>31</v>
      </c>
      <c r="C4" s="8" t="s">
        <v>32</v>
      </c>
      <c r="D4" s="8" t="s">
        <v>46</v>
      </c>
      <c r="E4" s="8" t="s">
        <v>47</v>
      </c>
      <c r="F4" s="9" t="s">
        <v>48</v>
      </c>
      <c r="G4" s="8" t="s">
        <v>49</v>
      </c>
      <c r="H4" s="9" t="s">
        <v>50</v>
      </c>
      <c r="I4" s="8" t="s">
        <v>51</v>
      </c>
      <c r="J4" s="9" t="s">
        <v>52</v>
      </c>
      <c r="K4" s="9" t="s">
        <v>53</v>
      </c>
      <c r="L4" s="8" t="s">
        <v>41</v>
      </c>
      <c r="M4" s="9" t="s">
        <v>54</v>
      </c>
    </row>
    <row r="5" customFormat="false" ht="15" hidden="false" customHeight="false" outlineLevel="0" collapsed="false">
      <c r="A5" s="14"/>
      <c r="B5" s="15" t="str">
        <f aca="false">IF($A5="","",IFERROR(INDEX(Adhérents!$B$5:$B$304,MATCH($A5,Adhérents!$A$5:$A$304,0))&amp;"","N° inconnu"))</f>
        <v/>
      </c>
      <c r="C5" s="15" t="str">
        <f aca="false">IF($A5="","",IFERROR(INDEX(Adhérents!$C$5:$C$304,MATCH($A5,Adhérents!$A$5:$A$304,0))&amp;"",""))</f>
        <v/>
      </c>
      <c r="D5" s="15" t="str">
        <f aca="false">IF($A5="","",IFERROR(INDEX(Adhérents!$I$5:$I$304,MATCH($A5,Adhérents!$A$5:$A$304,0))&amp;"",""))</f>
        <v/>
      </c>
      <c r="E5" s="16" t="str">
        <f aca="false">IF($A5="","",IFERROR(INDEX(Listes!$B$5:$B$14,MATCH($D5,Listes!$A$5:$A$14,0)),0))</f>
        <v/>
      </c>
      <c r="F5" s="17"/>
      <c r="G5" s="16" t="str">
        <f aca="false">IF($A5="","",MAX(E5-N(F5),0))</f>
        <v/>
      </c>
      <c r="H5" s="17"/>
      <c r="I5" s="16" t="str">
        <f aca="false">IF($A5="","",MAX(G5-N(H5),0))</f>
        <v/>
      </c>
      <c r="J5" s="12"/>
      <c r="K5" s="11"/>
      <c r="L5" s="13" t="str">
        <f aca="false">IF($A5="","",IF(G5=0,"Non dû",IF(N(H5)&gt;=G5,"Payé",IF(N(H5)&gt;0,"Partiel","Impayé"))))</f>
        <v/>
      </c>
      <c r="M5" s="11"/>
    </row>
    <row r="6" customFormat="false" ht="15" hidden="false" customHeight="false" outlineLevel="0" collapsed="false">
      <c r="A6" s="14"/>
      <c r="B6" s="15" t="str">
        <f aca="false">IF($A6="","",IFERROR(INDEX(Adhérents!$B$5:$B$304,MATCH($A6,Adhérents!$A$5:$A$304,0))&amp;"","N° inconnu"))</f>
        <v/>
      </c>
      <c r="C6" s="15" t="str">
        <f aca="false">IF($A6="","",IFERROR(INDEX(Adhérents!$C$5:$C$304,MATCH($A6,Adhérents!$A$5:$A$304,0))&amp;"",""))</f>
        <v/>
      </c>
      <c r="D6" s="15" t="str">
        <f aca="false">IF($A6="","",IFERROR(INDEX(Adhérents!$I$5:$I$304,MATCH($A6,Adhérents!$A$5:$A$304,0))&amp;"",""))</f>
        <v/>
      </c>
      <c r="E6" s="16" t="str">
        <f aca="false">IF($A6="","",IFERROR(INDEX(Listes!$B$5:$B$14,MATCH($D6,Listes!$A$5:$A$14,0)),0))</f>
        <v/>
      </c>
      <c r="F6" s="17"/>
      <c r="G6" s="16" t="str">
        <f aca="false">IF($A6="","",MAX(E6-N(F6),0))</f>
        <v/>
      </c>
      <c r="H6" s="17"/>
      <c r="I6" s="16" t="str">
        <f aca="false">IF($A6="","",MAX(G6-N(H6),0))</f>
        <v/>
      </c>
      <c r="J6" s="12"/>
      <c r="K6" s="11"/>
      <c r="L6" s="13" t="str">
        <f aca="false">IF($A6="","",IF(G6=0,"Non dû",IF(N(H6)&gt;=G6,"Payé",IF(N(H6)&gt;0,"Partiel","Impayé"))))</f>
        <v/>
      </c>
      <c r="M6" s="11"/>
    </row>
    <row r="7" customFormat="false" ht="15" hidden="false" customHeight="false" outlineLevel="0" collapsed="false">
      <c r="A7" s="14"/>
      <c r="B7" s="15" t="str">
        <f aca="false">IF($A7="","",IFERROR(INDEX(Adhérents!$B$5:$B$304,MATCH($A7,Adhérents!$A$5:$A$304,0))&amp;"","N° inconnu"))</f>
        <v/>
      </c>
      <c r="C7" s="15" t="str">
        <f aca="false">IF($A7="","",IFERROR(INDEX(Adhérents!$C$5:$C$304,MATCH($A7,Adhérents!$A$5:$A$304,0))&amp;"",""))</f>
        <v/>
      </c>
      <c r="D7" s="15" t="str">
        <f aca="false">IF($A7="","",IFERROR(INDEX(Adhérents!$I$5:$I$304,MATCH($A7,Adhérents!$A$5:$A$304,0))&amp;"",""))</f>
        <v/>
      </c>
      <c r="E7" s="16" t="str">
        <f aca="false">IF($A7="","",IFERROR(INDEX(Listes!$B$5:$B$14,MATCH($D7,Listes!$A$5:$A$14,0)),0))</f>
        <v/>
      </c>
      <c r="F7" s="17"/>
      <c r="G7" s="16" t="str">
        <f aca="false">IF($A7="","",MAX(E7-N(F7),0))</f>
        <v/>
      </c>
      <c r="H7" s="17"/>
      <c r="I7" s="16" t="str">
        <f aca="false">IF($A7="","",MAX(G7-N(H7),0))</f>
        <v/>
      </c>
      <c r="J7" s="12"/>
      <c r="K7" s="11"/>
      <c r="L7" s="13" t="str">
        <f aca="false">IF($A7="","",IF(G7=0,"Non dû",IF(N(H7)&gt;=G7,"Payé",IF(N(H7)&gt;0,"Partiel","Impayé"))))</f>
        <v/>
      </c>
      <c r="M7" s="11"/>
    </row>
    <row r="8" customFormat="false" ht="15" hidden="false" customHeight="false" outlineLevel="0" collapsed="false">
      <c r="A8" s="14"/>
      <c r="B8" s="15" t="str">
        <f aca="false">IF($A8="","",IFERROR(INDEX(Adhérents!$B$5:$B$304,MATCH($A8,Adhérents!$A$5:$A$304,0))&amp;"","N° inconnu"))</f>
        <v/>
      </c>
      <c r="C8" s="15" t="str">
        <f aca="false">IF($A8="","",IFERROR(INDEX(Adhérents!$C$5:$C$304,MATCH($A8,Adhérents!$A$5:$A$304,0))&amp;"",""))</f>
        <v/>
      </c>
      <c r="D8" s="15" t="str">
        <f aca="false">IF($A8="","",IFERROR(INDEX(Adhérents!$I$5:$I$304,MATCH($A8,Adhérents!$A$5:$A$304,0))&amp;"",""))</f>
        <v/>
      </c>
      <c r="E8" s="16" t="str">
        <f aca="false">IF($A8="","",IFERROR(INDEX(Listes!$B$5:$B$14,MATCH($D8,Listes!$A$5:$A$14,0)),0))</f>
        <v/>
      </c>
      <c r="F8" s="17"/>
      <c r="G8" s="16" t="str">
        <f aca="false">IF($A8="","",MAX(E8-N(F8),0))</f>
        <v/>
      </c>
      <c r="H8" s="17"/>
      <c r="I8" s="16" t="str">
        <f aca="false">IF($A8="","",MAX(G8-N(H8),0))</f>
        <v/>
      </c>
      <c r="J8" s="12"/>
      <c r="K8" s="11"/>
      <c r="L8" s="13" t="str">
        <f aca="false">IF($A8="","",IF(G8=0,"Non dû",IF(N(H8)&gt;=G8,"Payé",IF(N(H8)&gt;0,"Partiel","Impayé"))))</f>
        <v/>
      </c>
      <c r="M8" s="11"/>
    </row>
    <row r="9" customFormat="false" ht="15" hidden="false" customHeight="false" outlineLevel="0" collapsed="false">
      <c r="A9" s="14"/>
      <c r="B9" s="15" t="str">
        <f aca="false">IF($A9="","",IFERROR(INDEX(Adhérents!$B$5:$B$304,MATCH($A9,Adhérents!$A$5:$A$304,0))&amp;"","N° inconnu"))</f>
        <v/>
      </c>
      <c r="C9" s="15" t="str">
        <f aca="false">IF($A9="","",IFERROR(INDEX(Adhérents!$C$5:$C$304,MATCH($A9,Adhérents!$A$5:$A$304,0))&amp;"",""))</f>
        <v/>
      </c>
      <c r="D9" s="15" t="str">
        <f aca="false">IF($A9="","",IFERROR(INDEX(Adhérents!$I$5:$I$304,MATCH($A9,Adhérents!$A$5:$A$304,0))&amp;"",""))</f>
        <v/>
      </c>
      <c r="E9" s="16" t="str">
        <f aca="false">IF($A9="","",IFERROR(INDEX(Listes!$B$5:$B$14,MATCH($D9,Listes!$A$5:$A$14,0)),0))</f>
        <v/>
      </c>
      <c r="F9" s="17"/>
      <c r="G9" s="16" t="str">
        <f aca="false">IF($A9="","",MAX(E9-N(F9),0))</f>
        <v/>
      </c>
      <c r="H9" s="17"/>
      <c r="I9" s="16" t="str">
        <f aca="false">IF($A9="","",MAX(G9-N(H9),0))</f>
        <v/>
      </c>
      <c r="J9" s="12"/>
      <c r="K9" s="11"/>
      <c r="L9" s="13" t="str">
        <f aca="false">IF($A9="","",IF(G9=0,"Non dû",IF(N(H9)&gt;=G9,"Payé",IF(N(H9)&gt;0,"Partiel","Impayé"))))</f>
        <v/>
      </c>
      <c r="M9" s="11"/>
    </row>
    <row r="10" customFormat="false" ht="15" hidden="false" customHeight="false" outlineLevel="0" collapsed="false">
      <c r="A10" s="14"/>
      <c r="B10" s="15" t="str">
        <f aca="false">IF($A10="","",IFERROR(INDEX(Adhérents!$B$5:$B$304,MATCH($A10,Adhérents!$A$5:$A$304,0))&amp;"","N° inconnu"))</f>
        <v/>
      </c>
      <c r="C10" s="15" t="str">
        <f aca="false">IF($A10="","",IFERROR(INDEX(Adhérents!$C$5:$C$304,MATCH($A10,Adhérents!$A$5:$A$304,0))&amp;"",""))</f>
        <v/>
      </c>
      <c r="D10" s="15" t="str">
        <f aca="false">IF($A10="","",IFERROR(INDEX(Adhérents!$I$5:$I$304,MATCH($A10,Adhérents!$A$5:$A$304,0))&amp;"",""))</f>
        <v/>
      </c>
      <c r="E10" s="16" t="str">
        <f aca="false">IF($A10="","",IFERROR(INDEX(Listes!$B$5:$B$14,MATCH($D10,Listes!$A$5:$A$14,0)),0))</f>
        <v/>
      </c>
      <c r="F10" s="17"/>
      <c r="G10" s="16" t="str">
        <f aca="false">IF($A10="","",MAX(E10-N(F10),0))</f>
        <v/>
      </c>
      <c r="H10" s="17"/>
      <c r="I10" s="16" t="str">
        <f aca="false">IF($A10="","",MAX(G10-N(H10),0))</f>
        <v/>
      </c>
      <c r="J10" s="12"/>
      <c r="K10" s="11"/>
      <c r="L10" s="13" t="str">
        <f aca="false">IF($A10="","",IF(G10=0,"Non dû",IF(N(H10)&gt;=G10,"Payé",IF(N(H10)&gt;0,"Partiel","Impayé"))))</f>
        <v/>
      </c>
      <c r="M10" s="11"/>
    </row>
    <row r="11" customFormat="false" ht="15" hidden="false" customHeight="false" outlineLevel="0" collapsed="false">
      <c r="A11" s="14"/>
      <c r="B11" s="15" t="str">
        <f aca="false">IF($A11="","",IFERROR(INDEX(Adhérents!$B$5:$B$304,MATCH($A11,Adhérents!$A$5:$A$304,0))&amp;"","N° inconnu"))</f>
        <v/>
      </c>
      <c r="C11" s="15" t="str">
        <f aca="false">IF($A11="","",IFERROR(INDEX(Adhérents!$C$5:$C$304,MATCH($A11,Adhérents!$A$5:$A$304,0))&amp;"",""))</f>
        <v/>
      </c>
      <c r="D11" s="15" t="str">
        <f aca="false">IF($A11="","",IFERROR(INDEX(Adhérents!$I$5:$I$304,MATCH($A11,Adhérents!$A$5:$A$304,0))&amp;"",""))</f>
        <v/>
      </c>
      <c r="E11" s="16" t="str">
        <f aca="false">IF($A11="","",IFERROR(INDEX(Listes!$B$5:$B$14,MATCH($D11,Listes!$A$5:$A$14,0)),0))</f>
        <v/>
      </c>
      <c r="F11" s="17"/>
      <c r="G11" s="16" t="str">
        <f aca="false">IF($A11="","",MAX(E11-N(F11),0))</f>
        <v/>
      </c>
      <c r="H11" s="17"/>
      <c r="I11" s="16" t="str">
        <f aca="false">IF($A11="","",MAX(G11-N(H11),0))</f>
        <v/>
      </c>
      <c r="J11" s="12"/>
      <c r="K11" s="11"/>
      <c r="L11" s="13" t="str">
        <f aca="false">IF($A11="","",IF(G11=0,"Non dû",IF(N(H11)&gt;=G11,"Payé",IF(N(H11)&gt;0,"Partiel","Impayé"))))</f>
        <v/>
      </c>
      <c r="M11" s="11"/>
    </row>
    <row r="12" customFormat="false" ht="15" hidden="false" customHeight="false" outlineLevel="0" collapsed="false">
      <c r="A12" s="14"/>
      <c r="B12" s="15" t="str">
        <f aca="false">IF($A12="","",IFERROR(INDEX(Adhérents!$B$5:$B$304,MATCH($A12,Adhérents!$A$5:$A$304,0))&amp;"","N° inconnu"))</f>
        <v/>
      </c>
      <c r="C12" s="15" t="str">
        <f aca="false">IF($A12="","",IFERROR(INDEX(Adhérents!$C$5:$C$304,MATCH($A12,Adhérents!$A$5:$A$304,0))&amp;"",""))</f>
        <v/>
      </c>
      <c r="D12" s="15" t="str">
        <f aca="false">IF($A12="","",IFERROR(INDEX(Adhérents!$I$5:$I$304,MATCH($A12,Adhérents!$A$5:$A$304,0))&amp;"",""))</f>
        <v/>
      </c>
      <c r="E12" s="16" t="str">
        <f aca="false">IF($A12="","",IFERROR(INDEX(Listes!$B$5:$B$14,MATCH($D12,Listes!$A$5:$A$14,0)),0))</f>
        <v/>
      </c>
      <c r="F12" s="17"/>
      <c r="G12" s="16" t="str">
        <f aca="false">IF($A12="","",MAX(E12-N(F12),0))</f>
        <v/>
      </c>
      <c r="H12" s="17"/>
      <c r="I12" s="16" t="str">
        <f aca="false">IF($A12="","",MAX(G12-N(H12),0))</f>
        <v/>
      </c>
      <c r="J12" s="12"/>
      <c r="K12" s="11"/>
      <c r="L12" s="13" t="str">
        <f aca="false">IF($A12="","",IF(G12=0,"Non dû",IF(N(H12)&gt;=G12,"Payé",IF(N(H12)&gt;0,"Partiel","Impayé"))))</f>
        <v/>
      </c>
      <c r="M12" s="11"/>
    </row>
    <row r="13" customFormat="false" ht="15" hidden="false" customHeight="false" outlineLevel="0" collapsed="false">
      <c r="A13" s="14"/>
      <c r="B13" s="15" t="str">
        <f aca="false">IF($A13="","",IFERROR(INDEX(Adhérents!$B$5:$B$304,MATCH($A13,Adhérents!$A$5:$A$304,0))&amp;"","N° inconnu"))</f>
        <v/>
      </c>
      <c r="C13" s="15" t="str">
        <f aca="false">IF($A13="","",IFERROR(INDEX(Adhérents!$C$5:$C$304,MATCH($A13,Adhérents!$A$5:$A$304,0))&amp;"",""))</f>
        <v/>
      </c>
      <c r="D13" s="15" t="str">
        <f aca="false">IF($A13="","",IFERROR(INDEX(Adhérents!$I$5:$I$304,MATCH($A13,Adhérents!$A$5:$A$304,0))&amp;"",""))</f>
        <v/>
      </c>
      <c r="E13" s="16" t="str">
        <f aca="false">IF($A13="","",IFERROR(INDEX(Listes!$B$5:$B$14,MATCH($D13,Listes!$A$5:$A$14,0)),0))</f>
        <v/>
      </c>
      <c r="F13" s="17"/>
      <c r="G13" s="16" t="str">
        <f aca="false">IF($A13="","",MAX(E13-N(F13),0))</f>
        <v/>
      </c>
      <c r="H13" s="17"/>
      <c r="I13" s="16" t="str">
        <f aca="false">IF($A13="","",MAX(G13-N(H13),0))</f>
        <v/>
      </c>
      <c r="J13" s="12"/>
      <c r="K13" s="11"/>
      <c r="L13" s="13" t="str">
        <f aca="false">IF($A13="","",IF(G13=0,"Non dû",IF(N(H13)&gt;=G13,"Payé",IF(N(H13)&gt;0,"Partiel","Impayé"))))</f>
        <v/>
      </c>
      <c r="M13" s="11"/>
    </row>
    <row r="14" customFormat="false" ht="15" hidden="false" customHeight="false" outlineLevel="0" collapsed="false">
      <c r="A14" s="14"/>
      <c r="B14" s="15" t="str">
        <f aca="false">IF($A14="","",IFERROR(INDEX(Adhérents!$B$5:$B$304,MATCH($A14,Adhérents!$A$5:$A$304,0))&amp;"","N° inconnu"))</f>
        <v/>
      </c>
      <c r="C14" s="15" t="str">
        <f aca="false">IF($A14="","",IFERROR(INDEX(Adhérents!$C$5:$C$304,MATCH($A14,Adhérents!$A$5:$A$304,0))&amp;"",""))</f>
        <v/>
      </c>
      <c r="D14" s="15" t="str">
        <f aca="false">IF($A14="","",IFERROR(INDEX(Adhérents!$I$5:$I$304,MATCH($A14,Adhérents!$A$5:$A$304,0))&amp;"",""))</f>
        <v/>
      </c>
      <c r="E14" s="16" t="str">
        <f aca="false">IF($A14="","",IFERROR(INDEX(Listes!$B$5:$B$14,MATCH($D14,Listes!$A$5:$A$14,0)),0))</f>
        <v/>
      </c>
      <c r="F14" s="17"/>
      <c r="G14" s="16" t="str">
        <f aca="false">IF($A14="","",MAX(E14-N(F14),0))</f>
        <v/>
      </c>
      <c r="H14" s="17"/>
      <c r="I14" s="16" t="str">
        <f aca="false">IF($A14="","",MAX(G14-N(H14),0))</f>
        <v/>
      </c>
      <c r="J14" s="12"/>
      <c r="K14" s="11"/>
      <c r="L14" s="13" t="str">
        <f aca="false">IF($A14="","",IF(G14=0,"Non dû",IF(N(H14)&gt;=G14,"Payé",IF(N(H14)&gt;0,"Partiel","Impayé"))))</f>
        <v/>
      </c>
      <c r="M14" s="11"/>
    </row>
    <row r="15" customFormat="false" ht="15" hidden="false" customHeight="false" outlineLevel="0" collapsed="false">
      <c r="A15" s="14"/>
      <c r="B15" s="15" t="str">
        <f aca="false">IF($A15="","",IFERROR(INDEX(Adhérents!$B$5:$B$304,MATCH($A15,Adhérents!$A$5:$A$304,0))&amp;"","N° inconnu"))</f>
        <v/>
      </c>
      <c r="C15" s="15" t="str">
        <f aca="false">IF($A15="","",IFERROR(INDEX(Adhérents!$C$5:$C$304,MATCH($A15,Adhérents!$A$5:$A$304,0))&amp;"",""))</f>
        <v/>
      </c>
      <c r="D15" s="15" t="str">
        <f aca="false">IF($A15="","",IFERROR(INDEX(Adhérents!$I$5:$I$304,MATCH($A15,Adhérents!$A$5:$A$304,0))&amp;"",""))</f>
        <v/>
      </c>
      <c r="E15" s="16" t="str">
        <f aca="false">IF($A15="","",IFERROR(INDEX(Listes!$B$5:$B$14,MATCH($D15,Listes!$A$5:$A$14,0)),0))</f>
        <v/>
      </c>
      <c r="F15" s="17"/>
      <c r="G15" s="16" t="str">
        <f aca="false">IF($A15="","",MAX(E15-N(F15),0))</f>
        <v/>
      </c>
      <c r="H15" s="17"/>
      <c r="I15" s="16" t="str">
        <f aca="false">IF($A15="","",MAX(G15-N(H15),0))</f>
        <v/>
      </c>
      <c r="J15" s="12"/>
      <c r="K15" s="11"/>
      <c r="L15" s="13" t="str">
        <f aca="false">IF($A15="","",IF(G15=0,"Non dû",IF(N(H15)&gt;=G15,"Payé",IF(N(H15)&gt;0,"Partiel","Impayé"))))</f>
        <v/>
      </c>
      <c r="M15" s="11"/>
    </row>
    <row r="16" customFormat="false" ht="15" hidden="false" customHeight="false" outlineLevel="0" collapsed="false">
      <c r="A16" s="14"/>
      <c r="B16" s="15" t="str">
        <f aca="false">IF($A16="","",IFERROR(INDEX(Adhérents!$B$5:$B$304,MATCH($A16,Adhérents!$A$5:$A$304,0))&amp;"","N° inconnu"))</f>
        <v/>
      </c>
      <c r="C16" s="15" t="str">
        <f aca="false">IF($A16="","",IFERROR(INDEX(Adhérents!$C$5:$C$304,MATCH($A16,Adhérents!$A$5:$A$304,0))&amp;"",""))</f>
        <v/>
      </c>
      <c r="D16" s="15" t="str">
        <f aca="false">IF($A16="","",IFERROR(INDEX(Adhérents!$I$5:$I$304,MATCH($A16,Adhérents!$A$5:$A$304,0))&amp;"",""))</f>
        <v/>
      </c>
      <c r="E16" s="16" t="str">
        <f aca="false">IF($A16="","",IFERROR(INDEX(Listes!$B$5:$B$14,MATCH($D16,Listes!$A$5:$A$14,0)),0))</f>
        <v/>
      </c>
      <c r="F16" s="17"/>
      <c r="G16" s="16" t="str">
        <f aca="false">IF($A16="","",MAX(E16-N(F16),0))</f>
        <v/>
      </c>
      <c r="H16" s="17"/>
      <c r="I16" s="16" t="str">
        <f aca="false">IF($A16="","",MAX(G16-N(H16),0))</f>
        <v/>
      </c>
      <c r="J16" s="12"/>
      <c r="K16" s="11"/>
      <c r="L16" s="13" t="str">
        <f aca="false">IF($A16="","",IF(G16=0,"Non dû",IF(N(H16)&gt;=G16,"Payé",IF(N(H16)&gt;0,"Partiel","Impayé"))))</f>
        <v/>
      </c>
      <c r="M16" s="11"/>
    </row>
    <row r="17" customFormat="false" ht="15" hidden="false" customHeight="false" outlineLevel="0" collapsed="false">
      <c r="A17" s="14"/>
      <c r="B17" s="15" t="str">
        <f aca="false">IF($A17="","",IFERROR(INDEX(Adhérents!$B$5:$B$304,MATCH($A17,Adhérents!$A$5:$A$304,0))&amp;"","N° inconnu"))</f>
        <v/>
      </c>
      <c r="C17" s="15" t="str">
        <f aca="false">IF($A17="","",IFERROR(INDEX(Adhérents!$C$5:$C$304,MATCH($A17,Adhérents!$A$5:$A$304,0))&amp;"",""))</f>
        <v/>
      </c>
      <c r="D17" s="15" t="str">
        <f aca="false">IF($A17="","",IFERROR(INDEX(Adhérents!$I$5:$I$304,MATCH($A17,Adhérents!$A$5:$A$304,0))&amp;"",""))</f>
        <v/>
      </c>
      <c r="E17" s="16" t="str">
        <f aca="false">IF($A17="","",IFERROR(INDEX(Listes!$B$5:$B$14,MATCH($D17,Listes!$A$5:$A$14,0)),0))</f>
        <v/>
      </c>
      <c r="F17" s="17"/>
      <c r="G17" s="16" t="str">
        <f aca="false">IF($A17="","",MAX(E17-N(F17),0))</f>
        <v/>
      </c>
      <c r="H17" s="17"/>
      <c r="I17" s="16" t="str">
        <f aca="false">IF($A17="","",MAX(G17-N(H17),0))</f>
        <v/>
      </c>
      <c r="J17" s="12"/>
      <c r="K17" s="11"/>
      <c r="L17" s="13" t="str">
        <f aca="false">IF($A17="","",IF(G17=0,"Non dû",IF(N(H17)&gt;=G17,"Payé",IF(N(H17)&gt;0,"Partiel","Impayé"))))</f>
        <v/>
      </c>
      <c r="M17" s="11"/>
    </row>
    <row r="18" customFormat="false" ht="15" hidden="false" customHeight="false" outlineLevel="0" collapsed="false">
      <c r="A18" s="14"/>
      <c r="B18" s="15" t="str">
        <f aca="false">IF($A18="","",IFERROR(INDEX(Adhérents!$B$5:$B$304,MATCH($A18,Adhérents!$A$5:$A$304,0))&amp;"","N° inconnu"))</f>
        <v/>
      </c>
      <c r="C18" s="15" t="str">
        <f aca="false">IF($A18="","",IFERROR(INDEX(Adhérents!$C$5:$C$304,MATCH($A18,Adhérents!$A$5:$A$304,0))&amp;"",""))</f>
        <v/>
      </c>
      <c r="D18" s="15" t="str">
        <f aca="false">IF($A18="","",IFERROR(INDEX(Adhérents!$I$5:$I$304,MATCH($A18,Adhérents!$A$5:$A$304,0))&amp;"",""))</f>
        <v/>
      </c>
      <c r="E18" s="16" t="str">
        <f aca="false">IF($A18="","",IFERROR(INDEX(Listes!$B$5:$B$14,MATCH($D18,Listes!$A$5:$A$14,0)),0))</f>
        <v/>
      </c>
      <c r="F18" s="17"/>
      <c r="G18" s="16" t="str">
        <f aca="false">IF($A18="","",MAX(E18-N(F18),0))</f>
        <v/>
      </c>
      <c r="H18" s="17"/>
      <c r="I18" s="16" t="str">
        <f aca="false">IF($A18="","",MAX(G18-N(H18),0))</f>
        <v/>
      </c>
      <c r="J18" s="12"/>
      <c r="K18" s="11"/>
      <c r="L18" s="13" t="str">
        <f aca="false">IF($A18="","",IF(G18=0,"Non dû",IF(N(H18)&gt;=G18,"Payé",IF(N(H18)&gt;0,"Partiel","Impayé"))))</f>
        <v/>
      </c>
      <c r="M18" s="11"/>
    </row>
    <row r="19" customFormat="false" ht="15" hidden="false" customHeight="false" outlineLevel="0" collapsed="false">
      <c r="A19" s="14"/>
      <c r="B19" s="15" t="str">
        <f aca="false">IF($A19="","",IFERROR(INDEX(Adhérents!$B$5:$B$304,MATCH($A19,Adhérents!$A$5:$A$304,0))&amp;"","N° inconnu"))</f>
        <v/>
      </c>
      <c r="C19" s="15" t="str">
        <f aca="false">IF($A19="","",IFERROR(INDEX(Adhérents!$C$5:$C$304,MATCH($A19,Adhérents!$A$5:$A$304,0))&amp;"",""))</f>
        <v/>
      </c>
      <c r="D19" s="15" t="str">
        <f aca="false">IF($A19="","",IFERROR(INDEX(Adhérents!$I$5:$I$304,MATCH($A19,Adhérents!$A$5:$A$304,0))&amp;"",""))</f>
        <v/>
      </c>
      <c r="E19" s="16" t="str">
        <f aca="false">IF($A19="","",IFERROR(INDEX(Listes!$B$5:$B$14,MATCH($D19,Listes!$A$5:$A$14,0)),0))</f>
        <v/>
      </c>
      <c r="F19" s="17"/>
      <c r="G19" s="16" t="str">
        <f aca="false">IF($A19="","",MAX(E19-N(F19),0))</f>
        <v/>
      </c>
      <c r="H19" s="17"/>
      <c r="I19" s="16" t="str">
        <f aca="false">IF($A19="","",MAX(G19-N(H19),0))</f>
        <v/>
      </c>
      <c r="J19" s="12"/>
      <c r="K19" s="11"/>
      <c r="L19" s="13" t="str">
        <f aca="false">IF($A19="","",IF(G19=0,"Non dû",IF(N(H19)&gt;=G19,"Payé",IF(N(H19)&gt;0,"Partiel","Impayé"))))</f>
        <v/>
      </c>
      <c r="M19" s="11"/>
    </row>
    <row r="20" customFormat="false" ht="15" hidden="false" customHeight="false" outlineLevel="0" collapsed="false">
      <c r="A20" s="14"/>
      <c r="B20" s="15" t="str">
        <f aca="false">IF($A20="","",IFERROR(INDEX(Adhérents!$B$5:$B$304,MATCH($A20,Adhérents!$A$5:$A$304,0))&amp;"","N° inconnu"))</f>
        <v/>
      </c>
      <c r="C20" s="15" t="str">
        <f aca="false">IF($A20="","",IFERROR(INDEX(Adhérents!$C$5:$C$304,MATCH($A20,Adhérents!$A$5:$A$304,0))&amp;"",""))</f>
        <v/>
      </c>
      <c r="D20" s="15" t="str">
        <f aca="false">IF($A20="","",IFERROR(INDEX(Adhérents!$I$5:$I$304,MATCH($A20,Adhérents!$A$5:$A$304,0))&amp;"",""))</f>
        <v/>
      </c>
      <c r="E20" s="16" t="str">
        <f aca="false">IF($A20="","",IFERROR(INDEX(Listes!$B$5:$B$14,MATCH($D20,Listes!$A$5:$A$14,0)),0))</f>
        <v/>
      </c>
      <c r="F20" s="17"/>
      <c r="G20" s="16" t="str">
        <f aca="false">IF($A20="","",MAX(E20-N(F20),0))</f>
        <v/>
      </c>
      <c r="H20" s="17"/>
      <c r="I20" s="16" t="str">
        <f aca="false">IF($A20="","",MAX(G20-N(H20),0))</f>
        <v/>
      </c>
      <c r="J20" s="12"/>
      <c r="K20" s="11"/>
      <c r="L20" s="13" t="str">
        <f aca="false">IF($A20="","",IF(G20=0,"Non dû",IF(N(H20)&gt;=G20,"Payé",IF(N(H20)&gt;0,"Partiel","Impayé"))))</f>
        <v/>
      </c>
      <c r="M20" s="11"/>
    </row>
    <row r="21" customFormat="false" ht="15" hidden="false" customHeight="false" outlineLevel="0" collapsed="false">
      <c r="A21" s="14"/>
      <c r="B21" s="15" t="str">
        <f aca="false">IF($A21="","",IFERROR(INDEX(Adhérents!$B$5:$B$304,MATCH($A21,Adhérents!$A$5:$A$304,0))&amp;"","N° inconnu"))</f>
        <v/>
      </c>
      <c r="C21" s="15" t="str">
        <f aca="false">IF($A21="","",IFERROR(INDEX(Adhérents!$C$5:$C$304,MATCH($A21,Adhérents!$A$5:$A$304,0))&amp;"",""))</f>
        <v/>
      </c>
      <c r="D21" s="15" t="str">
        <f aca="false">IF($A21="","",IFERROR(INDEX(Adhérents!$I$5:$I$304,MATCH($A21,Adhérents!$A$5:$A$304,0))&amp;"",""))</f>
        <v/>
      </c>
      <c r="E21" s="16" t="str">
        <f aca="false">IF($A21="","",IFERROR(INDEX(Listes!$B$5:$B$14,MATCH($D21,Listes!$A$5:$A$14,0)),0))</f>
        <v/>
      </c>
      <c r="F21" s="17"/>
      <c r="G21" s="16" t="str">
        <f aca="false">IF($A21="","",MAX(E21-N(F21),0))</f>
        <v/>
      </c>
      <c r="H21" s="17"/>
      <c r="I21" s="16" t="str">
        <f aca="false">IF($A21="","",MAX(G21-N(H21),0))</f>
        <v/>
      </c>
      <c r="J21" s="12"/>
      <c r="K21" s="11"/>
      <c r="L21" s="13" t="str">
        <f aca="false">IF($A21="","",IF(G21=0,"Non dû",IF(N(H21)&gt;=G21,"Payé",IF(N(H21)&gt;0,"Partiel","Impayé"))))</f>
        <v/>
      </c>
      <c r="M21" s="11"/>
    </row>
    <row r="22" customFormat="false" ht="15" hidden="false" customHeight="false" outlineLevel="0" collapsed="false">
      <c r="A22" s="14"/>
      <c r="B22" s="15" t="str">
        <f aca="false">IF($A22="","",IFERROR(INDEX(Adhérents!$B$5:$B$304,MATCH($A22,Adhérents!$A$5:$A$304,0))&amp;"","N° inconnu"))</f>
        <v/>
      </c>
      <c r="C22" s="15" t="str">
        <f aca="false">IF($A22="","",IFERROR(INDEX(Adhérents!$C$5:$C$304,MATCH($A22,Adhérents!$A$5:$A$304,0))&amp;"",""))</f>
        <v/>
      </c>
      <c r="D22" s="15" t="str">
        <f aca="false">IF($A22="","",IFERROR(INDEX(Adhérents!$I$5:$I$304,MATCH($A22,Adhérents!$A$5:$A$304,0))&amp;"",""))</f>
        <v/>
      </c>
      <c r="E22" s="16" t="str">
        <f aca="false">IF($A22="","",IFERROR(INDEX(Listes!$B$5:$B$14,MATCH($D22,Listes!$A$5:$A$14,0)),0))</f>
        <v/>
      </c>
      <c r="F22" s="17"/>
      <c r="G22" s="16" t="str">
        <f aca="false">IF($A22="","",MAX(E22-N(F22),0))</f>
        <v/>
      </c>
      <c r="H22" s="17"/>
      <c r="I22" s="16" t="str">
        <f aca="false">IF($A22="","",MAX(G22-N(H22),0))</f>
        <v/>
      </c>
      <c r="J22" s="12"/>
      <c r="K22" s="11"/>
      <c r="L22" s="13" t="str">
        <f aca="false">IF($A22="","",IF(G22=0,"Non dû",IF(N(H22)&gt;=G22,"Payé",IF(N(H22)&gt;0,"Partiel","Impayé"))))</f>
        <v/>
      </c>
      <c r="M22" s="11"/>
    </row>
    <row r="23" customFormat="false" ht="15" hidden="false" customHeight="false" outlineLevel="0" collapsed="false">
      <c r="A23" s="14"/>
      <c r="B23" s="15" t="str">
        <f aca="false">IF($A23="","",IFERROR(INDEX(Adhérents!$B$5:$B$304,MATCH($A23,Adhérents!$A$5:$A$304,0))&amp;"","N° inconnu"))</f>
        <v/>
      </c>
      <c r="C23" s="15" t="str">
        <f aca="false">IF($A23="","",IFERROR(INDEX(Adhérents!$C$5:$C$304,MATCH($A23,Adhérents!$A$5:$A$304,0))&amp;"",""))</f>
        <v/>
      </c>
      <c r="D23" s="15" t="str">
        <f aca="false">IF($A23="","",IFERROR(INDEX(Adhérents!$I$5:$I$304,MATCH($A23,Adhérents!$A$5:$A$304,0))&amp;"",""))</f>
        <v/>
      </c>
      <c r="E23" s="16" t="str">
        <f aca="false">IF($A23="","",IFERROR(INDEX(Listes!$B$5:$B$14,MATCH($D23,Listes!$A$5:$A$14,0)),0))</f>
        <v/>
      </c>
      <c r="F23" s="17"/>
      <c r="G23" s="16" t="str">
        <f aca="false">IF($A23="","",MAX(E23-N(F23),0))</f>
        <v/>
      </c>
      <c r="H23" s="17"/>
      <c r="I23" s="16" t="str">
        <f aca="false">IF($A23="","",MAX(G23-N(H23),0))</f>
        <v/>
      </c>
      <c r="J23" s="12"/>
      <c r="K23" s="11"/>
      <c r="L23" s="13" t="str">
        <f aca="false">IF($A23="","",IF(G23=0,"Non dû",IF(N(H23)&gt;=G23,"Payé",IF(N(H23)&gt;0,"Partiel","Impayé"))))</f>
        <v/>
      </c>
      <c r="M23" s="11"/>
    </row>
    <row r="24" customFormat="false" ht="15" hidden="false" customHeight="false" outlineLevel="0" collapsed="false">
      <c r="A24" s="14"/>
      <c r="B24" s="15" t="str">
        <f aca="false">IF($A24="","",IFERROR(INDEX(Adhérents!$B$5:$B$304,MATCH($A24,Adhérents!$A$5:$A$304,0))&amp;"","N° inconnu"))</f>
        <v/>
      </c>
      <c r="C24" s="15" t="str">
        <f aca="false">IF($A24="","",IFERROR(INDEX(Adhérents!$C$5:$C$304,MATCH($A24,Adhérents!$A$5:$A$304,0))&amp;"",""))</f>
        <v/>
      </c>
      <c r="D24" s="15" t="str">
        <f aca="false">IF($A24="","",IFERROR(INDEX(Adhérents!$I$5:$I$304,MATCH($A24,Adhérents!$A$5:$A$304,0))&amp;"",""))</f>
        <v/>
      </c>
      <c r="E24" s="16" t="str">
        <f aca="false">IF($A24="","",IFERROR(INDEX(Listes!$B$5:$B$14,MATCH($D24,Listes!$A$5:$A$14,0)),0))</f>
        <v/>
      </c>
      <c r="F24" s="17"/>
      <c r="G24" s="16" t="str">
        <f aca="false">IF($A24="","",MAX(E24-N(F24),0))</f>
        <v/>
      </c>
      <c r="H24" s="17"/>
      <c r="I24" s="16" t="str">
        <f aca="false">IF($A24="","",MAX(G24-N(H24),0))</f>
        <v/>
      </c>
      <c r="J24" s="12"/>
      <c r="K24" s="11"/>
      <c r="L24" s="13" t="str">
        <f aca="false">IF($A24="","",IF(G24=0,"Non dû",IF(N(H24)&gt;=G24,"Payé",IF(N(H24)&gt;0,"Partiel","Impayé"))))</f>
        <v/>
      </c>
      <c r="M24" s="11"/>
    </row>
    <row r="25" customFormat="false" ht="15" hidden="false" customHeight="false" outlineLevel="0" collapsed="false">
      <c r="A25" s="14"/>
      <c r="B25" s="15" t="str">
        <f aca="false">IF($A25="","",IFERROR(INDEX(Adhérents!$B$5:$B$304,MATCH($A25,Adhérents!$A$5:$A$304,0))&amp;"","N° inconnu"))</f>
        <v/>
      </c>
      <c r="C25" s="15" t="str">
        <f aca="false">IF($A25="","",IFERROR(INDEX(Adhérents!$C$5:$C$304,MATCH($A25,Adhérents!$A$5:$A$304,0))&amp;"",""))</f>
        <v/>
      </c>
      <c r="D25" s="15" t="str">
        <f aca="false">IF($A25="","",IFERROR(INDEX(Adhérents!$I$5:$I$304,MATCH($A25,Adhérents!$A$5:$A$304,0))&amp;"",""))</f>
        <v/>
      </c>
      <c r="E25" s="16" t="str">
        <f aca="false">IF($A25="","",IFERROR(INDEX(Listes!$B$5:$B$14,MATCH($D25,Listes!$A$5:$A$14,0)),0))</f>
        <v/>
      </c>
      <c r="F25" s="17"/>
      <c r="G25" s="16" t="str">
        <f aca="false">IF($A25="","",MAX(E25-N(F25),0))</f>
        <v/>
      </c>
      <c r="H25" s="17"/>
      <c r="I25" s="16" t="str">
        <f aca="false">IF($A25="","",MAX(G25-N(H25),0))</f>
        <v/>
      </c>
      <c r="J25" s="12"/>
      <c r="K25" s="11"/>
      <c r="L25" s="13" t="str">
        <f aca="false">IF($A25="","",IF(G25=0,"Non dû",IF(N(H25)&gt;=G25,"Payé",IF(N(H25)&gt;0,"Partiel","Impayé"))))</f>
        <v/>
      </c>
      <c r="M25" s="11"/>
    </row>
    <row r="26" customFormat="false" ht="15" hidden="false" customHeight="false" outlineLevel="0" collapsed="false">
      <c r="A26" s="14"/>
      <c r="B26" s="15" t="str">
        <f aca="false">IF($A26="","",IFERROR(INDEX(Adhérents!$B$5:$B$304,MATCH($A26,Adhérents!$A$5:$A$304,0))&amp;"","N° inconnu"))</f>
        <v/>
      </c>
      <c r="C26" s="15" t="str">
        <f aca="false">IF($A26="","",IFERROR(INDEX(Adhérents!$C$5:$C$304,MATCH($A26,Adhérents!$A$5:$A$304,0))&amp;"",""))</f>
        <v/>
      </c>
      <c r="D26" s="15" t="str">
        <f aca="false">IF($A26="","",IFERROR(INDEX(Adhérents!$I$5:$I$304,MATCH($A26,Adhérents!$A$5:$A$304,0))&amp;"",""))</f>
        <v/>
      </c>
      <c r="E26" s="16" t="str">
        <f aca="false">IF($A26="","",IFERROR(INDEX(Listes!$B$5:$B$14,MATCH($D26,Listes!$A$5:$A$14,0)),0))</f>
        <v/>
      </c>
      <c r="F26" s="17"/>
      <c r="G26" s="16" t="str">
        <f aca="false">IF($A26="","",MAX(E26-N(F26),0))</f>
        <v/>
      </c>
      <c r="H26" s="17"/>
      <c r="I26" s="16" t="str">
        <f aca="false">IF($A26="","",MAX(G26-N(H26),0))</f>
        <v/>
      </c>
      <c r="J26" s="12"/>
      <c r="K26" s="11"/>
      <c r="L26" s="13" t="str">
        <f aca="false">IF($A26="","",IF(G26=0,"Non dû",IF(N(H26)&gt;=G26,"Payé",IF(N(H26)&gt;0,"Partiel","Impayé"))))</f>
        <v/>
      </c>
      <c r="M26" s="11"/>
    </row>
    <row r="27" customFormat="false" ht="15" hidden="false" customHeight="false" outlineLevel="0" collapsed="false">
      <c r="A27" s="14"/>
      <c r="B27" s="15" t="str">
        <f aca="false">IF($A27="","",IFERROR(INDEX(Adhérents!$B$5:$B$304,MATCH($A27,Adhérents!$A$5:$A$304,0))&amp;"","N° inconnu"))</f>
        <v/>
      </c>
      <c r="C27" s="15" t="str">
        <f aca="false">IF($A27="","",IFERROR(INDEX(Adhérents!$C$5:$C$304,MATCH($A27,Adhérents!$A$5:$A$304,0))&amp;"",""))</f>
        <v/>
      </c>
      <c r="D27" s="15" t="str">
        <f aca="false">IF($A27="","",IFERROR(INDEX(Adhérents!$I$5:$I$304,MATCH($A27,Adhérents!$A$5:$A$304,0))&amp;"",""))</f>
        <v/>
      </c>
      <c r="E27" s="16" t="str">
        <f aca="false">IF($A27="","",IFERROR(INDEX(Listes!$B$5:$B$14,MATCH($D27,Listes!$A$5:$A$14,0)),0))</f>
        <v/>
      </c>
      <c r="F27" s="17"/>
      <c r="G27" s="16" t="str">
        <f aca="false">IF($A27="","",MAX(E27-N(F27),0))</f>
        <v/>
      </c>
      <c r="H27" s="17"/>
      <c r="I27" s="16" t="str">
        <f aca="false">IF($A27="","",MAX(G27-N(H27),0))</f>
        <v/>
      </c>
      <c r="J27" s="12"/>
      <c r="K27" s="11"/>
      <c r="L27" s="13" t="str">
        <f aca="false">IF($A27="","",IF(G27=0,"Non dû",IF(N(H27)&gt;=G27,"Payé",IF(N(H27)&gt;0,"Partiel","Impayé"))))</f>
        <v/>
      </c>
      <c r="M27" s="11"/>
    </row>
    <row r="28" customFormat="false" ht="15" hidden="false" customHeight="false" outlineLevel="0" collapsed="false">
      <c r="A28" s="14"/>
      <c r="B28" s="15" t="str">
        <f aca="false">IF($A28="","",IFERROR(INDEX(Adhérents!$B$5:$B$304,MATCH($A28,Adhérents!$A$5:$A$304,0))&amp;"","N° inconnu"))</f>
        <v/>
      </c>
      <c r="C28" s="15" t="str">
        <f aca="false">IF($A28="","",IFERROR(INDEX(Adhérents!$C$5:$C$304,MATCH($A28,Adhérents!$A$5:$A$304,0))&amp;"",""))</f>
        <v/>
      </c>
      <c r="D28" s="15" t="str">
        <f aca="false">IF($A28="","",IFERROR(INDEX(Adhérents!$I$5:$I$304,MATCH($A28,Adhérents!$A$5:$A$304,0))&amp;"",""))</f>
        <v/>
      </c>
      <c r="E28" s="16" t="str">
        <f aca="false">IF($A28="","",IFERROR(INDEX(Listes!$B$5:$B$14,MATCH($D28,Listes!$A$5:$A$14,0)),0))</f>
        <v/>
      </c>
      <c r="F28" s="17"/>
      <c r="G28" s="16" t="str">
        <f aca="false">IF($A28="","",MAX(E28-N(F28),0))</f>
        <v/>
      </c>
      <c r="H28" s="17"/>
      <c r="I28" s="16" t="str">
        <f aca="false">IF($A28="","",MAX(G28-N(H28),0))</f>
        <v/>
      </c>
      <c r="J28" s="12"/>
      <c r="K28" s="11"/>
      <c r="L28" s="13" t="str">
        <f aca="false">IF($A28="","",IF(G28=0,"Non dû",IF(N(H28)&gt;=G28,"Payé",IF(N(H28)&gt;0,"Partiel","Impayé"))))</f>
        <v/>
      </c>
      <c r="M28" s="11"/>
    </row>
    <row r="29" customFormat="false" ht="15" hidden="false" customHeight="false" outlineLevel="0" collapsed="false">
      <c r="A29" s="14"/>
      <c r="B29" s="15" t="str">
        <f aca="false">IF($A29="","",IFERROR(INDEX(Adhérents!$B$5:$B$304,MATCH($A29,Adhérents!$A$5:$A$304,0))&amp;"","N° inconnu"))</f>
        <v/>
      </c>
      <c r="C29" s="15" t="str">
        <f aca="false">IF($A29="","",IFERROR(INDEX(Adhérents!$C$5:$C$304,MATCH($A29,Adhérents!$A$5:$A$304,0))&amp;"",""))</f>
        <v/>
      </c>
      <c r="D29" s="15" t="str">
        <f aca="false">IF($A29="","",IFERROR(INDEX(Adhérents!$I$5:$I$304,MATCH($A29,Adhérents!$A$5:$A$304,0))&amp;"",""))</f>
        <v/>
      </c>
      <c r="E29" s="16" t="str">
        <f aca="false">IF($A29="","",IFERROR(INDEX(Listes!$B$5:$B$14,MATCH($D29,Listes!$A$5:$A$14,0)),0))</f>
        <v/>
      </c>
      <c r="F29" s="17"/>
      <c r="G29" s="16" t="str">
        <f aca="false">IF($A29="","",MAX(E29-N(F29),0))</f>
        <v/>
      </c>
      <c r="H29" s="17"/>
      <c r="I29" s="16" t="str">
        <f aca="false">IF($A29="","",MAX(G29-N(H29),0))</f>
        <v/>
      </c>
      <c r="J29" s="12"/>
      <c r="K29" s="11"/>
      <c r="L29" s="13" t="str">
        <f aca="false">IF($A29="","",IF(G29=0,"Non dû",IF(N(H29)&gt;=G29,"Payé",IF(N(H29)&gt;0,"Partiel","Impayé"))))</f>
        <v/>
      </c>
      <c r="M29" s="11"/>
    </row>
    <row r="30" customFormat="false" ht="15" hidden="false" customHeight="false" outlineLevel="0" collapsed="false">
      <c r="A30" s="14"/>
      <c r="B30" s="15" t="str">
        <f aca="false">IF($A30="","",IFERROR(INDEX(Adhérents!$B$5:$B$304,MATCH($A30,Adhérents!$A$5:$A$304,0))&amp;"","N° inconnu"))</f>
        <v/>
      </c>
      <c r="C30" s="15" t="str">
        <f aca="false">IF($A30="","",IFERROR(INDEX(Adhérents!$C$5:$C$304,MATCH($A30,Adhérents!$A$5:$A$304,0))&amp;"",""))</f>
        <v/>
      </c>
      <c r="D30" s="15" t="str">
        <f aca="false">IF($A30="","",IFERROR(INDEX(Adhérents!$I$5:$I$304,MATCH($A30,Adhérents!$A$5:$A$304,0))&amp;"",""))</f>
        <v/>
      </c>
      <c r="E30" s="16" t="str">
        <f aca="false">IF($A30="","",IFERROR(INDEX(Listes!$B$5:$B$14,MATCH($D30,Listes!$A$5:$A$14,0)),0))</f>
        <v/>
      </c>
      <c r="F30" s="17"/>
      <c r="G30" s="16" t="str">
        <f aca="false">IF($A30="","",MAX(E30-N(F30),0))</f>
        <v/>
      </c>
      <c r="H30" s="17"/>
      <c r="I30" s="16" t="str">
        <f aca="false">IF($A30="","",MAX(G30-N(H30),0))</f>
        <v/>
      </c>
      <c r="J30" s="12"/>
      <c r="K30" s="11"/>
      <c r="L30" s="13" t="str">
        <f aca="false">IF($A30="","",IF(G30=0,"Non dû",IF(N(H30)&gt;=G30,"Payé",IF(N(H30)&gt;0,"Partiel","Impayé"))))</f>
        <v/>
      </c>
      <c r="M30" s="11"/>
    </row>
    <row r="31" customFormat="false" ht="15" hidden="false" customHeight="false" outlineLevel="0" collapsed="false">
      <c r="A31" s="14"/>
      <c r="B31" s="15" t="str">
        <f aca="false">IF($A31="","",IFERROR(INDEX(Adhérents!$B$5:$B$304,MATCH($A31,Adhérents!$A$5:$A$304,0))&amp;"","N° inconnu"))</f>
        <v/>
      </c>
      <c r="C31" s="15" t="str">
        <f aca="false">IF($A31="","",IFERROR(INDEX(Adhérents!$C$5:$C$304,MATCH($A31,Adhérents!$A$5:$A$304,0))&amp;"",""))</f>
        <v/>
      </c>
      <c r="D31" s="15" t="str">
        <f aca="false">IF($A31="","",IFERROR(INDEX(Adhérents!$I$5:$I$304,MATCH($A31,Adhérents!$A$5:$A$304,0))&amp;"",""))</f>
        <v/>
      </c>
      <c r="E31" s="16" t="str">
        <f aca="false">IF($A31="","",IFERROR(INDEX(Listes!$B$5:$B$14,MATCH($D31,Listes!$A$5:$A$14,0)),0))</f>
        <v/>
      </c>
      <c r="F31" s="17"/>
      <c r="G31" s="16" t="str">
        <f aca="false">IF($A31="","",MAX(E31-N(F31),0))</f>
        <v/>
      </c>
      <c r="H31" s="17"/>
      <c r="I31" s="16" t="str">
        <f aca="false">IF($A31="","",MAX(G31-N(H31),0))</f>
        <v/>
      </c>
      <c r="J31" s="12"/>
      <c r="K31" s="11"/>
      <c r="L31" s="13" t="str">
        <f aca="false">IF($A31="","",IF(G31=0,"Non dû",IF(N(H31)&gt;=G31,"Payé",IF(N(H31)&gt;0,"Partiel","Impayé"))))</f>
        <v/>
      </c>
      <c r="M31" s="11"/>
    </row>
    <row r="32" customFormat="false" ht="15" hidden="false" customHeight="false" outlineLevel="0" collapsed="false">
      <c r="A32" s="14"/>
      <c r="B32" s="15" t="str">
        <f aca="false">IF($A32="","",IFERROR(INDEX(Adhérents!$B$5:$B$304,MATCH($A32,Adhérents!$A$5:$A$304,0))&amp;"","N° inconnu"))</f>
        <v/>
      </c>
      <c r="C32" s="15" t="str">
        <f aca="false">IF($A32="","",IFERROR(INDEX(Adhérents!$C$5:$C$304,MATCH($A32,Adhérents!$A$5:$A$304,0))&amp;"",""))</f>
        <v/>
      </c>
      <c r="D32" s="15" t="str">
        <f aca="false">IF($A32="","",IFERROR(INDEX(Adhérents!$I$5:$I$304,MATCH($A32,Adhérents!$A$5:$A$304,0))&amp;"",""))</f>
        <v/>
      </c>
      <c r="E32" s="16" t="str">
        <f aca="false">IF($A32="","",IFERROR(INDEX(Listes!$B$5:$B$14,MATCH($D32,Listes!$A$5:$A$14,0)),0))</f>
        <v/>
      </c>
      <c r="F32" s="17"/>
      <c r="G32" s="16" t="str">
        <f aca="false">IF($A32="","",MAX(E32-N(F32),0))</f>
        <v/>
      </c>
      <c r="H32" s="17"/>
      <c r="I32" s="16" t="str">
        <f aca="false">IF($A32="","",MAX(G32-N(H32),0))</f>
        <v/>
      </c>
      <c r="J32" s="12"/>
      <c r="K32" s="11"/>
      <c r="L32" s="13" t="str">
        <f aca="false">IF($A32="","",IF(G32=0,"Non dû",IF(N(H32)&gt;=G32,"Payé",IF(N(H32)&gt;0,"Partiel","Impayé"))))</f>
        <v/>
      </c>
      <c r="M32" s="11"/>
    </row>
    <row r="33" customFormat="false" ht="15" hidden="false" customHeight="false" outlineLevel="0" collapsed="false">
      <c r="A33" s="14"/>
      <c r="B33" s="15" t="str">
        <f aca="false">IF($A33="","",IFERROR(INDEX(Adhérents!$B$5:$B$304,MATCH($A33,Adhérents!$A$5:$A$304,0))&amp;"","N° inconnu"))</f>
        <v/>
      </c>
      <c r="C33" s="15" t="str">
        <f aca="false">IF($A33="","",IFERROR(INDEX(Adhérents!$C$5:$C$304,MATCH($A33,Adhérents!$A$5:$A$304,0))&amp;"",""))</f>
        <v/>
      </c>
      <c r="D33" s="15" t="str">
        <f aca="false">IF($A33="","",IFERROR(INDEX(Adhérents!$I$5:$I$304,MATCH($A33,Adhérents!$A$5:$A$304,0))&amp;"",""))</f>
        <v/>
      </c>
      <c r="E33" s="16" t="str">
        <f aca="false">IF($A33="","",IFERROR(INDEX(Listes!$B$5:$B$14,MATCH($D33,Listes!$A$5:$A$14,0)),0))</f>
        <v/>
      </c>
      <c r="F33" s="17"/>
      <c r="G33" s="16" t="str">
        <f aca="false">IF($A33="","",MAX(E33-N(F33),0))</f>
        <v/>
      </c>
      <c r="H33" s="17"/>
      <c r="I33" s="16" t="str">
        <f aca="false">IF($A33="","",MAX(G33-N(H33),0))</f>
        <v/>
      </c>
      <c r="J33" s="12"/>
      <c r="K33" s="11"/>
      <c r="L33" s="13" t="str">
        <f aca="false">IF($A33="","",IF(G33=0,"Non dû",IF(N(H33)&gt;=G33,"Payé",IF(N(H33)&gt;0,"Partiel","Impayé"))))</f>
        <v/>
      </c>
      <c r="M33" s="11"/>
    </row>
    <row r="34" customFormat="false" ht="15" hidden="false" customHeight="false" outlineLevel="0" collapsed="false">
      <c r="A34" s="14"/>
      <c r="B34" s="15" t="str">
        <f aca="false">IF($A34="","",IFERROR(INDEX(Adhérents!$B$5:$B$304,MATCH($A34,Adhérents!$A$5:$A$304,0))&amp;"","N° inconnu"))</f>
        <v/>
      </c>
      <c r="C34" s="15" t="str">
        <f aca="false">IF($A34="","",IFERROR(INDEX(Adhérents!$C$5:$C$304,MATCH($A34,Adhérents!$A$5:$A$304,0))&amp;"",""))</f>
        <v/>
      </c>
      <c r="D34" s="15" t="str">
        <f aca="false">IF($A34="","",IFERROR(INDEX(Adhérents!$I$5:$I$304,MATCH($A34,Adhérents!$A$5:$A$304,0))&amp;"",""))</f>
        <v/>
      </c>
      <c r="E34" s="16" t="str">
        <f aca="false">IF($A34="","",IFERROR(INDEX(Listes!$B$5:$B$14,MATCH($D34,Listes!$A$5:$A$14,0)),0))</f>
        <v/>
      </c>
      <c r="F34" s="17"/>
      <c r="G34" s="16" t="str">
        <f aca="false">IF($A34="","",MAX(E34-N(F34),0))</f>
        <v/>
      </c>
      <c r="H34" s="17"/>
      <c r="I34" s="16" t="str">
        <f aca="false">IF($A34="","",MAX(G34-N(H34),0))</f>
        <v/>
      </c>
      <c r="J34" s="12"/>
      <c r="K34" s="11"/>
      <c r="L34" s="13" t="str">
        <f aca="false">IF($A34="","",IF(G34=0,"Non dû",IF(N(H34)&gt;=G34,"Payé",IF(N(H34)&gt;0,"Partiel","Impayé"))))</f>
        <v/>
      </c>
      <c r="M34" s="11"/>
    </row>
    <row r="35" customFormat="false" ht="15" hidden="false" customHeight="false" outlineLevel="0" collapsed="false">
      <c r="A35" s="14"/>
      <c r="B35" s="15" t="str">
        <f aca="false">IF($A35="","",IFERROR(INDEX(Adhérents!$B$5:$B$304,MATCH($A35,Adhérents!$A$5:$A$304,0))&amp;"","N° inconnu"))</f>
        <v/>
      </c>
      <c r="C35" s="15" t="str">
        <f aca="false">IF($A35="","",IFERROR(INDEX(Adhérents!$C$5:$C$304,MATCH($A35,Adhérents!$A$5:$A$304,0))&amp;"",""))</f>
        <v/>
      </c>
      <c r="D35" s="15" t="str">
        <f aca="false">IF($A35="","",IFERROR(INDEX(Adhérents!$I$5:$I$304,MATCH($A35,Adhérents!$A$5:$A$304,0))&amp;"",""))</f>
        <v/>
      </c>
      <c r="E35" s="16" t="str">
        <f aca="false">IF($A35="","",IFERROR(INDEX(Listes!$B$5:$B$14,MATCH($D35,Listes!$A$5:$A$14,0)),0))</f>
        <v/>
      </c>
      <c r="F35" s="17"/>
      <c r="G35" s="16" t="str">
        <f aca="false">IF($A35="","",MAX(E35-N(F35),0))</f>
        <v/>
      </c>
      <c r="H35" s="17"/>
      <c r="I35" s="16" t="str">
        <f aca="false">IF($A35="","",MAX(G35-N(H35),0))</f>
        <v/>
      </c>
      <c r="J35" s="12"/>
      <c r="K35" s="11"/>
      <c r="L35" s="13" t="str">
        <f aca="false">IF($A35="","",IF(G35=0,"Non dû",IF(N(H35)&gt;=G35,"Payé",IF(N(H35)&gt;0,"Partiel","Impayé"))))</f>
        <v/>
      </c>
      <c r="M35" s="11"/>
    </row>
    <row r="36" customFormat="false" ht="15" hidden="false" customHeight="false" outlineLevel="0" collapsed="false">
      <c r="A36" s="14"/>
      <c r="B36" s="15" t="str">
        <f aca="false">IF($A36="","",IFERROR(INDEX(Adhérents!$B$5:$B$304,MATCH($A36,Adhérents!$A$5:$A$304,0))&amp;"","N° inconnu"))</f>
        <v/>
      </c>
      <c r="C36" s="15" t="str">
        <f aca="false">IF($A36="","",IFERROR(INDEX(Adhérents!$C$5:$C$304,MATCH($A36,Adhérents!$A$5:$A$304,0))&amp;"",""))</f>
        <v/>
      </c>
      <c r="D36" s="15" t="str">
        <f aca="false">IF($A36="","",IFERROR(INDEX(Adhérents!$I$5:$I$304,MATCH($A36,Adhérents!$A$5:$A$304,0))&amp;"",""))</f>
        <v/>
      </c>
      <c r="E36" s="16" t="str">
        <f aca="false">IF($A36="","",IFERROR(INDEX(Listes!$B$5:$B$14,MATCH($D36,Listes!$A$5:$A$14,0)),0))</f>
        <v/>
      </c>
      <c r="F36" s="17"/>
      <c r="G36" s="16" t="str">
        <f aca="false">IF($A36="","",MAX(E36-N(F36),0))</f>
        <v/>
      </c>
      <c r="H36" s="17"/>
      <c r="I36" s="16" t="str">
        <f aca="false">IF($A36="","",MAX(G36-N(H36),0))</f>
        <v/>
      </c>
      <c r="J36" s="12"/>
      <c r="K36" s="11"/>
      <c r="L36" s="13" t="str">
        <f aca="false">IF($A36="","",IF(G36=0,"Non dû",IF(N(H36)&gt;=G36,"Payé",IF(N(H36)&gt;0,"Partiel","Impayé"))))</f>
        <v/>
      </c>
      <c r="M36" s="11"/>
    </row>
    <row r="37" customFormat="false" ht="15" hidden="false" customHeight="false" outlineLevel="0" collapsed="false">
      <c r="A37" s="14"/>
      <c r="B37" s="15" t="str">
        <f aca="false">IF($A37="","",IFERROR(INDEX(Adhérents!$B$5:$B$304,MATCH($A37,Adhérents!$A$5:$A$304,0))&amp;"","N° inconnu"))</f>
        <v/>
      </c>
      <c r="C37" s="15" t="str">
        <f aca="false">IF($A37="","",IFERROR(INDEX(Adhérents!$C$5:$C$304,MATCH($A37,Adhérents!$A$5:$A$304,0))&amp;"",""))</f>
        <v/>
      </c>
      <c r="D37" s="15" t="str">
        <f aca="false">IF($A37="","",IFERROR(INDEX(Adhérents!$I$5:$I$304,MATCH($A37,Adhérents!$A$5:$A$304,0))&amp;"",""))</f>
        <v/>
      </c>
      <c r="E37" s="16" t="str">
        <f aca="false">IF($A37="","",IFERROR(INDEX(Listes!$B$5:$B$14,MATCH($D37,Listes!$A$5:$A$14,0)),0))</f>
        <v/>
      </c>
      <c r="F37" s="17"/>
      <c r="G37" s="16" t="str">
        <f aca="false">IF($A37="","",MAX(E37-N(F37),0))</f>
        <v/>
      </c>
      <c r="H37" s="17"/>
      <c r="I37" s="16" t="str">
        <f aca="false">IF($A37="","",MAX(G37-N(H37),0))</f>
        <v/>
      </c>
      <c r="J37" s="12"/>
      <c r="K37" s="11"/>
      <c r="L37" s="13" t="str">
        <f aca="false">IF($A37="","",IF(G37=0,"Non dû",IF(N(H37)&gt;=G37,"Payé",IF(N(H37)&gt;0,"Partiel","Impayé"))))</f>
        <v/>
      </c>
      <c r="M37" s="11"/>
    </row>
    <row r="38" customFormat="false" ht="15" hidden="false" customHeight="false" outlineLevel="0" collapsed="false">
      <c r="A38" s="14"/>
      <c r="B38" s="15" t="str">
        <f aca="false">IF($A38="","",IFERROR(INDEX(Adhérents!$B$5:$B$304,MATCH($A38,Adhérents!$A$5:$A$304,0))&amp;"","N° inconnu"))</f>
        <v/>
      </c>
      <c r="C38" s="15" t="str">
        <f aca="false">IF($A38="","",IFERROR(INDEX(Adhérents!$C$5:$C$304,MATCH($A38,Adhérents!$A$5:$A$304,0))&amp;"",""))</f>
        <v/>
      </c>
      <c r="D38" s="15" t="str">
        <f aca="false">IF($A38="","",IFERROR(INDEX(Adhérents!$I$5:$I$304,MATCH($A38,Adhérents!$A$5:$A$304,0))&amp;"",""))</f>
        <v/>
      </c>
      <c r="E38" s="16" t="str">
        <f aca="false">IF($A38="","",IFERROR(INDEX(Listes!$B$5:$B$14,MATCH($D38,Listes!$A$5:$A$14,0)),0))</f>
        <v/>
      </c>
      <c r="F38" s="17"/>
      <c r="G38" s="16" t="str">
        <f aca="false">IF($A38="","",MAX(E38-N(F38),0))</f>
        <v/>
      </c>
      <c r="H38" s="17"/>
      <c r="I38" s="16" t="str">
        <f aca="false">IF($A38="","",MAX(G38-N(H38),0))</f>
        <v/>
      </c>
      <c r="J38" s="12"/>
      <c r="K38" s="11"/>
      <c r="L38" s="13" t="str">
        <f aca="false">IF($A38="","",IF(G38=0,"Non dû",IF(N(H38)&gt;=G38,"Payé",IF(N(H38)&gt;0,"Partiel","Impayé"))))</f>
        <v/>
      </c>
      <c r="M38" s="11"/>
    </row>
    <row r="39" customFormat="false" ht="15" hidden="false" customHeight="false" outlineLevel="0" collapsed="false">
      <c r="A39" s="14"/>
      <c r="B39" s="15" t="str">
        <f aca="false">IF($A39="","",IFERROR(INDEX(Adhérents!$B$5:$B$304,MATCH($A39,Adhérents!$A$5:$A$304,0))&amp;"","N° inconnu"))</f>
        <v/>
      </c>
      <c r="C39" s="15" t="str">
        <f aca="false">IF($A39="","",IFERROR(INDEX(Adhérents!$C$5:$C$304,MATCH($A39,Adhérents!$A$5:$A$304,0))&amp;"",""))</f>
        <v/>
      </c>
      <c r="D39" s="15" t="str">
        <f aca="false">IF($A39="","",IFERROR(INDEX(Adhérents!$I$5:$I$304,MATCH($A39,Adhérents!$A$5:$A$304,0))&amp;"",""))</f>
        <v/>
      </c>
      <c r="E39" s="16" t="str">
        <f aca="false">IF($A39="","",IFERROR(INDEX(Listes!$B$5:$B$14,MATCH($D39,Listes!$A$5:$A$14,0)),0))</f>
        <v/>
      </c>
      <c r="F39" s="17"/>
      <c r="G39" s="16" t="str">
        <f aca="false">IF($A39="","",MAX(E39-N(F39),0))</f>
        <v/>
      </c>
      <c r="H39" s="17"/>
      <c r="I39" s="16" t="str">
        <f aca="false">IF($A39="","",MAX(G39-N(H39),0))</f>
        <v/>
      </c>
      <c r="J39" s="12"/>
      <c r="K39" s="11"/>
      <c r="L39" s="13" t="str">
        <f aca="false">IF($A39="","",IF(G39=0,"Non dû",IF(N(H39)&gt;=G39,"Payé",IF(N(H39)&gt;0,"Partiel","Impayé"))))</f>
        <v/>
      </c>
      <c r="M39" s="11"/>
    </row>
    <row r="40" customFormat="false" ht="15" hidden="false" customHeight="false" outlineLevel="0" collapsed="false">
      <c r="A40" s="14"/>
      <c r="B40" s="15" t="str">
        <f aca="false">IF($A40="","",IFERROR(INDEX(Adhérents!$B$5:$B$304,MATCH($A40,Adhérents!$A$5:$A$304,0))&amp;"","N° inconnu"))</f>
        <v/>
      </c>
      <c r="C40" s="15" t="str">
        <f aca="false">IF($A40="","",IFERROR(INDEX(Adhérents!$C$5:$C$304,MATCH($A40,Adhérents!$A$5:$A$304,0))&amp;"",""))</f>
        <v/>
      </c>
      <c r="D40" s="15" t="str">
        <f aca="false">IF($A40="","",IFERROR(INDEX(Adhérents!$I$5:$I$304,MATCH($A40,Adhérents!$A$5:$A$304,0))&amp;"",""))</f>
        <v/>
      </c>
      <c r="E40" s="16" t="str">
        <f aca="false">IF($A40="","",IFERROR(INDEX(Listes!$B$5:$B$14,MATCH($D40,Listes!$A$5:$A$14,0)),0))</f>
        <v/>
      </c>
      <c r="F40" s="17"/>
      <c r="G40" s="16" t="str">
        <f aca="false">IF($A40="","",MAX(E40-N(F40),0))</f>
        <v/>
      </c>
      <c r="H40" s="17"/>
      <c r="I40" s="16" t="str">
        <f aca="false">IF($A40="","",MAX(G40-N(H40),0))</f>
        <v/>
      </c>
      <c r="J40" s="12"/>
      <c r="K40" s="11"/>
      <c r="L40" s="13" t="str">
        <f aca="false">IF($A40="","",IF(G40=0,"Non dû",IF(N(H40)&gt;=G40,"Payé",IF(N(H40)&gt;0,"Partiel","Impayé"))))</f>
        <v/>
      </c>
      <c r="M40" s="11"/>
    </row>
    <row r="41" customFormat="false" ht="15" hidden="false" customHeight="false" outlineLevel="0" collapsed="false">
      <c r="A41" s="14"/>
      <c r="B41" s="15" t="str">
        <f aca="false">IF($A41="","",IFERROR(INDEX(Adhérents!$B$5:$B$304,MATCH($A41,Adhérents!$A$5:$A$304,0))&amp;"","N° inconnu"))</f>
        <v/>
      </c>
      <c r="C41" s="15" t="str">
        <f aca="false">IF($A41="","",IFERROR(INDEX(Adhérents!$C$5:$C$304,MATCH($A41,Adhérents!$A$5:$A$304,0))&amp;"",""))</f>
        <v/>
      </c>
      <c r="D41" s="15" t="str">
        <f aca="false">IF($A41="","",IFERROR(INDEX(Adhérents!$I$5:$I$304,MATCH($A41,Adhérents!$A$5:$A$304,0))&amp;"",""))</f>
        <v/>
      </c>
      <c r="E41" s="16" t="str">
        <f aca="false">IF($A41="","",IFERROR(INDEX(Listes!$B$5:$B$14,MATCH($D41,Listes!$A$5:$A$14,0)),0))</f>
        <v/>
      </c>
      <c r="F41" s="17"/>
      <c r="G41" s="16" t="str">
        <f aca="false">IF($A41="","",MAX(E41-N(F41),0))</f>
        <v/>
      </c>
      <c r="H41" s="17"/>
      <c r="I41" s="16" t="str">
        <f aca="false">IF($A41="","",MAX(G41-N(H41),0))</f>
        <v/>
      </c>
      <c r="J41" s="12"/>
      <c r="K41" s="11"/>
      <c r="L41" s="13" t="str">
        <f aca="false">IF($A41="","",IF(G41=0,"Non dû",IF(N(H41)&gt;=G41,"Payé",IF(N(H41)&gt;0,"Partiel","Impayé"))))</f>
        <v/>
      </c>
      <c r="M41" s="11"/>
    </row>
    <row r="42" customFormat="false" ht="15" hidden="false" customHeight="false" outlineLevel="0" collapsed="false">
      <c r="A42" s="14"/>
      <c r="B42" s="15" t="str">
        <f aca="false">IF($A42="","",IFERROR(INDEX(Adhérents!$B$5:$B$304,MATCH($A42,Adhérents!$A$5:$A$304,0))&amp;"","N° inconnu"))</f>
        <v/>
      </c>
      <c r="C42" s="15" t="str">
        <f aca="false">IF($A42="","",IFERROR(INDEX(Adhérents!$C$5:$C$304,MATCH($A42,Adhérents!$A$5:$A$304,0))&amp;"",""))</f>
        <v/>
      </c>
      <c r="D42" s="15" t="str">
        <f aca="false">IF($A42="","",IFERROR(INDEX(Adhérents!$I$5:$I$304,MATCH($A42,Adhérents!$A$5:$A$304,0))&amp;"",""))</f>
        <v/>
      </c>
      <c r="E42" s="16" t="str">
        <f aca="false">IF($A42="","",IFERROR(INDEX(Listes!$B$5:$B$14,MATCH($D42,Listes!$A$5:$A$14,0)),0))</f>
        <v/>
      </c>
      <c r="F42" s="17"/>
      <c r="G42" s="16" t="str">
        <f aca="false">IF($A42="","",MAX(E42-N(F42),0))</f>
        <v/>
      </c>
      <c r="H42" s="17"/>
      <c r="I42" s="16" t="str">
        <f aca="false">IF($A42="","",MAX(G42-N(H42),0))</f>
        <v/>
      </c>
      <c r="J42" s="12"/>
      <c r="K42" s="11"/>
      <c r="L42" s="13" t="str">
        <f aca="false">IF($A42="","",IF(G42=0,"Non dû",IF(N(H42)&gt;=G42,"Payé",IF(N(H42)&gt;0,"Partiel","Impayé"))))</f>
        <v/>
      </c>
      <c r="M42" s="11"/>
    </row>
    <row r="43" customFormat="false" ht="15" hidden="false" customHeight="false" outlineLevel="0" collapsed="false">
      <c r="A43" s="14"/>
      <c r="B43" s="15" t="str">
        <f aca="false">IF($A43="","",IFERROR(INDEX(Adhérents!$B$5:$B$304,MATCH($A43,Adhérents!$A$5:$A$304,0))&amp;"","N° inconnu"))</f>
        <v/>
      </c>
      <c r="C43" s="15" t="str">
        <f aca="false">IF($A43="","",IFERROR(INDEX(Adhérents!$C$5:$C$304,MATCH($A43,Adhérents!$A$5:$A$304,0))&amp;"",""))</f>
        <v/>
      </c>
      <c r="D43" s="15" t="str">
        <f aca="false">IF($A43="","",IFERROR(INDEX(Adhérents!$I$5:$I$304,MATCH($A43,Adhérents!$A$5:$A$304,0))&amp;"",""))</f>
        <v/>
      </c>
      <c r="E43" s="16" t="str">
        <f aca="false">IF($A43="","",IFERROR(INDEX(Listes!$B$5:$B$14,MATCH($D43,Listes!$A$5:$A$14,0)),0))</f>
        <v/>
      </c>
      <c r="F43" s="17"/>
      <c r="G43" s="16" t="str">
        <f aca="false">IF($A43="","",MAX(E43-N(F43),0))</f>
        <v/>
      </c>
      <c r="H43" s="17"/>
      <c r="I43" s="16" t="str">
        <f aca="false">IF($A43="","",MAX(G43-N(H43),0))</f>
        <v/>
      </c>
      <c r="J43" s="12"/>
      <c r="K43" s="11"/>
      <c r="L43" s="13" t="str">
        <f aca="false">IF($A43="","",IF(G43=0,"Non dû",IF(N(H43)&gt;=G43,"Payé",IF(N(H43)&gt;0,"Partiel","Impayé"))))</f>
        <v/>
      </c>
      <c r="M43" s="11"/>
    </row>
    <row r="44" customFormat="false" ht="15" hidden="false" customHeight="false" outlineLevel="0" collapsed="false">
      <c r="A44" s="14"/>
      <c r="B44" s="15" t="str">
        <f aca="false">IF($A44="","",IFERROR(INDEX(Adhérents!$B$5:$B$304,MATCH($A44,Adhérents!$A$5:$A$304,0))&amp;"","N° inconnu"))</f>
        <v/>
      </c>
      <c r="C44" s="15" t="str">
        <f aca="false">IF($A44="","",IFERROR(INDEX(Adhérents!$C$5:$C$304,MATCH($A44,Adhérents!$A$5:$A$304,0))&amp;"",""))</f>
        <v/>
      </c>
      <c r="D44" s="15" t="str">
        <f aca="false">IF($A44="","",IFERROR(INDEX(Adhérents!$I$5:$I$304,MATCH($A44,Adhérents!$A$5:$A$304,0))&amp;"",""))</f>
        <v/>
      </c>
      <c r="E44" s="16" t="str">
        <f aca="false">IF($A44="","",IFERROR(INDEX(Listes!$B$5:$B$14,MATCH($D44,Listes!$A$5:$A$14,0)),0))</f>
        <v/>
      </c>
      <c r="F44" s="17"/>
      <c r="G44" s="16" t="str">
        <f aca="false">IF($A44="","",MAX(E44-N(F44),0))</f>
        <v/>
      </c>
      <c r="H44" s="17"/>
      <c r="I44" s="16" t="str">
        <f aca="false">IF($A44="","",MAX(G44-N(H44),0))</f>
        <v/>
      </c>
      <c r="J44" s="12"/>
      <c r="K44" s="11"/>
      <c r="L44" s="13" t="str">
        <f aca="false">IF($A44="","",IF(G44=0,"Non dû",IF(N(H44)&gt;=G44,"Payé",IF(N(H44)&gt;0,"Partiel","Impayé"))))</f>
        <v/>
      </c>
      <c r="M44" s="11"/>
    </row>
    <row r="45" customFormat="false" ht="15" hidden="false" customHeight="false" outlineLevel="0" collapsed="false">
      <c r="A45" s="14"/>
      <c r="B45" s="15" t="str">
        <f aca="false">IF($A45="","",IFERROR(INDEX(Adhérents!$B$5:$B$304,MATCH($A45,Adhérents!$A$5:$A$304,0))&amp;"","N° inconnu"))</f>
        <v/>
      </c>
      <c r="C45" s="15" t="str">
        <f aca="false">IF($A45="","",IFERROR(INDEX(Adhérents!$C$5:$C$304,MATCH($A45,Adhérents!$A$5:$A$304,0))&amp;"",""))</f>
        <v/>
      </c>
      <c r="D45" s="15" t="str">
        <f aca="false">IF($A45="","",IFERROR(INDEX(Adhérents!$I$5:$I$304,MATCH($A45,Adhérents!$A$5:$A$304,0))&amp;"",""))</f>
        <v/>
      </c>
      <c r="E45" s="16" t="str">
        <f aca="false">IF($A45="","",IFERROR(INDEX(Listes!$B$5:$B$14,MATCH($D45,Listes!$A$5:$A$14,0)),0))</f>
        <v/>
      </c>
      <c r="F45" s="17"/>
      <c r="G45" s="16" t="str">
        <f aca="false">IF($A45="","",MAX(E45-N(F45),0))</f>
        <v/>
      </c>
      <c r="H45" s="17"/>
      <c r="I45" s="16" t="str">
        <f aca="false">IF($A45="","",MAX(G45-N(H45),0))</f>
        <v/>
      </c>
      <c r="J45" s="12"/>
      <c r="K45" s="11"/>
      <c r="L45" s="13" t="str">
        <f aca="false">IF($A45="","",IF(G45=0,"Non dû",IF(N(H45)&gt;=G45,"Payé",IF(N(H45)&gt;0,"Partiel","Impayé"))))</f>
        <v/>
      </c>
      <c r="M45" s="11"/>
    </row>
    <row r="46" customFormat="false" ht="15" hidden="false" customHeight="false" outlineLevel="0" collapsed="false">
      <c r="A46" s="14"/>
      <c r="B46" s="15" t="str">
        <f aca="false">IF($A46="","",IFERROR(INDEX(Adhérents!$B$5:$B$304,MATCH($A46,Adhérents!$A$5:$A$304,0))&amp;"","N° inconnu"))</f>
        <v/>
      </c>
      <c r="C46" s="15" t="str">
        <f aca="false">IF($A46="","",IFERROR(INDEX(Adhérents!$C$5:$C$304,MATCH($A46,Adhérents!$A$5:$A$304,0))&amp;"",""))</f>
        <v/>
      </c>
      <c r="D46" s="15" t="str">
        <f aca="false">IF($A46="","",IFERROR(INDEX(Adhérents!$I$5:$I$304,MATCH($A46,Adhérents!$A$5:$A$304,0))&amp;"",""))</f>
        <v/>
      </c>
      <c r="E46" s="16" t="str">
        <f aca="false">IF($A46="","",IFERROR(INDEX(Listes!$B$5:$B$14,MATCH($D46,Listes!$A$5:$A$14,0)),0))</f>
        <v/>
      </c>
      <c r="F46" s="17"/>
      <c r="G46" s="16" t="str">
        <f aca="false">IF($A46="","",MAX(E46-N(F46),0))</f>
        <v/>
      </c>
      <c r="H46" s="17"/>
      <c r="I46" s="16" t="str">
        <f aca="false">IF($A46="","",MAX(G46-N(H46),0))</f>
        <v/>
      </c>
      <c r="J46" s="12"/>
      <c r="K46" s="11"/>
      <c r="L46" s="13" t="str">
        <f aca="false">IF($A46="","",IF(G46=0,"Non dû",IF(N(H46)&gt;=G46,"Payé",IF(N(H46)&gt;0,"Partiel","Impayé"))))</f>
        <v/>
      </c>
      <c r="M46" s="11"/>
    </row>
    <row r="47" customFormat="false" ht="15" hidden="false" customHeight="false" outlineLevel="0" collapsed="false">
      <c r="A47" s="14"/>
      <c r="B47" s="15" t="str">
        <f aca="false">IF($A47="","",IFERROR(INDEX(Adhérents!$B$5:$B$304,MATCH($A47,Adhérents!$A$5:$A$304,0))&amp;"","N° inconnu"))</f>
        <v/>
      </c>
      <c r="C47" s="15" t="str">
        <f aca="false">IF($A47="","",IFERROR(INDEX(Adhérents!$C$5:$C$304,MATCH($A47,Adhérents!$A$5:$A$304,0))&amp;"",""))</f>
        <v/>
      </c>
      <c r="D47" s="15" t="str">
        <f aca="false">IF($A47="","",IFERROR(INDEX(Adhérents!$I$5:$I$304,MATCH($A47,Adhérents!$A$5:$A$304,0))&amp;"",""))</f>
        <v/>
      </c>
      <c r="E47" s="16" t="str">
        <f aca="false">IF($A47="","",IFERROR(INDEX(Listes!$B$5:$B$14,MATCH($D47,Listes!$A$5:$A$14,0)),0))</f>
        <v/>
      </c>
      <c r="F47" s="17"/>
      <c r="G47" s="16" t="str">
        <f aca="false">IF($A47="","",MAX(E47-N(F47),0))</f>
        <v/>
      </c>
      <c r="H47" s="17"/>
      <c r="I47" s="16" t="str">
        <f aca="false">IF($A47="","",MAX(G47-N(H47),0))</f>
        <v/>
      </c>
      <c r="J47" s="12"/>
      <c r="K47" s="11"/>
      <c r="L47" s="13" t="str">
        <f aca="false">IF($A47="","",IF(G47=0,"Non dû",IF(N(H47)&gt;=G47,"Payé",IF(N(H47)&gt;0,"Partiel","Impayé"))))</f>
        <v/>
      </c>
      <c r="M47" s="11"/>
    </row>
    <row r="48" customFormat="false" ht="15" hidden="false" customHeight="false" outlineLevel="0" collapsed="false">
      <c r="A48" s="14"/>
      <c r="B48" s="15" t="str">
        <f aca="false">IF($A48="","",IFERROR(INDEX(Adhérents!$B$5:$B$304,MATCH($A48,Adhérents!$A$5:$A$304,0))&amp;"","N° inconnu"))</f>
        <v/>
      </c>
      <c r="C48" s="15" t="str">
        <f aca="false">IF($A48="","",IFERROR(INDEX(Adhérents!$C$5:$C$304,MATCH($A48,Adhérents!$A$5:$A$304,0))&amp;"",""))</f>
        <v/>
      </c>
      <c r="D48" s="15" t="str">
        <f aca="false">IF($A48="","",IFERROR(INDEX(Adhérents!$I$5:$I$304,MATCH($A48,Adhérents!$A$5:$A$304,0))&amp;"",""))</f>
        <v/>
      </c>
      <c r="E48" s="16" t="str">
        <f aca="false">IF($A48="","",IFERROR(INDEX(Listes!$B$5:$B$14,MATCH($D48,Listes!$A$5:$A$14,0)),0))</f>
        <v/>
      </c>
      <c r="F48" s="17"/>
      <c r="G48" s="16" t="str">
        <f aca="false">IF($A48="","",MAX(E48-N(F48),0))</f>
        <v/>
      </c>
      <c r="H48" s="17"/>
      <c r="I48" s="16" t="str">
        <f aca="false">IF($A48="","",MAX(G48-N(H48),0))</f>
        <v/>
      </c>
      <c r="J48" s="12"/>
      <c r="K48" s="11"/>
      <c r="L48" s="13" t="str">
        <f aca="false">IF($A48="","",IF(G48=0,"Non dû",IF(N(H48)&gt;=G48,"Payé",IF(N(H48)&gt;0,"Partiel","Impayé"))))</f>
        <v/>
      </c>
      <c r="M48" s="11"/>
    </row>
    <row r="49" customFormat="false" ht="15" hidden="false" customHeight="false" outlineLevel="0" collapsed="false">
      <c r="A49" s="14"/>
      <c r="B49" s="15" t="str">
        <f aca="false">IF($A49="","",IFERROR(INDEX(Adhérents!$B$5:$B$304,MATCH($A49,Adhérents!$A$5:$A$304,0))&amp;"","N° inconnu"))</f>
        <v/>
      </c>
      <c r="C49" s="15" t="str">
        <f aca="false">IF($A49="","",IFERROR(INDEX(Adhérents!$C$5:$C$304,MATCH($A49,Adhérents!$A$5:$A$304,0))&amp;"",""))</f>
        <v/>
      </c>
      <c r="D49" s="15" t="str">
        <f aca="false">IF($A49="","",IFERROR(INDEX(Adhérents!$I$5:$I$304,MATCH($A49,Adhérents!$A$5:$A$304,0))&amp;"",""))</f>
        <v/>
      </c>
      <c r="E49" s="16" t="str">
        <f aca="false">IF($A49="","",IFERROR(INDEX(Listes!$B$5:$B$14,MATCH($D49,Listes!$A$5:$A$14,0)),0))</f>
        <v/>
      </c>
      <c r="F49" s="17"/>
      <c r="G49" s="16" t="str">
        <f aca="false">IF($A49="","",MAX(E49-N(F49),0))</f>
        <v/>
      </c>
      <c r="H49" s="17"/>
      <c r="I49" s="16" t="str">
        <f aca="false">IF($A49="","",MAX(G49-N(H49),0))</f>
        <v/>
      </c>
      <c r="J49" s="12"/>
      <c r="K49" s="11"/>
      <c r="L49" s="13" t="str">
        <f aca="false">IF($A49="","",IF(G49=0,"Non dû",IF(N(H49)&gt;=G49,"Payé",IF(N(H49)&gt;0,"Partiel","Impayé"))))</f>
        <v/>
      </c>
      <c r="M49" s="11"/>
    </row>
    <row r="50" customFormat="false" ht="15" hidden="false" customHeight="false" outlineLevel="0" collapsed="false">
      <c r="A50" s="14"/>
      <c r="B50" s="15" t="str">
        <f aca="false">IF($A50="","",IFERROR(INDEX(Adhérents!$B$5:$B$304,MATCH($A50,Adhérents!$A$5:$A$304,0))&amp;"","N° inconnu"))</f>
        <v/>
      </c>
      <c r="C50" s="15" t="str">
        <f aca="false">IF($A50="","",IFERROR(INDEX(Adhérents!$C$5:$C$304,MATCH($A50,Adhérents!$A$5:$A$304,0))&amp;"",""))</f>
        <v/>
      </c>
      <c r="D50" s="15" t="str">
        <f aca="false">IF($A50="","",IFERROR(INDEX(Adhérents!$I$5:$I$304,MATCH($A50,Adhérents!$A$5:$A$304,0))&amp;"",""))</f>
        <v/>
      </c>
      <c r="E50" s="16" t="str">
        <f aca="false">IF($A50="","",IFERROR(INDEX(Listes!$B$5:$B$14,MATCH($D50,Listes!$A$5:$A$14,0)),0))</f>
        <v/>
      </c>
      <c r="F50" s="17"/>
      <c r="G50" s="16" t="str">
        <f aca="false">IF($A50="","",MAX(E50-N(F50),0))</f>
        <v/>
      </c>
      <c r="H50" s="17"/>
      <c r="I50" s="16" t="str">
        <f aca="false">IF($A50="","",MAX(G50-N(H50),0))</f>
        <v/>
      </c>
      <c r="J50" s="12"/>
      <c r="K50" s="11"/>
      <c r="L50" s="13" t="str">
        <f aca="false">IF($A50="","",IF(G50=0,"Non dû",IF(N(H50)&gt;=G50,"Payé",IF(N(H50)&gt;0,"Partiel","Impayé"))))</f>
        <v/>
      </c>
      <c r="M50" s="11"/>
    </row>
    <row r="51" customFormat="false" ht="15" hidden="false" customHeight="false" outlineLevel="0" collapsed="false">
      <c r="A51" s="14"/>
      <c r="B51" s="15" t="str">
        <f aca="false">IF($A51="","",IFERROR(INDEX(Adhérents!$B$5:$B$304,MATCH($A51,Adhérents!$A$5:$A$304,0))&amp;"","N° inconnu"))</f>
        <v/>
      </c>
      <c r="C51" s="15" t="str">
        <f aca="false">IF($A51="","",IFERROR(INDEX(Adhérents!$C$5:$C$304,MATCH($A51,Adhérents!$A$5:$A$304,0))&amp;"",""))</f>
        <v/>
      </c>
      <c r="D51" s="15" t="str">
        <f aca="false">IF($A51="","",IFERROR(INDEX(Adhérents!$I$5:$I$304,MATCH($A51,Adhérents!$A$5:$A$304,0))&amp;"",""))</f>
        <v/>
      </c>
      <c r="E51" s="16" t="str">
        <f aca="false">IF($A51="","",IFERROR(INDEX(Listes!$B$5:$B$14,MATCH($D51,Listes!$A$5:$A$14,0)),0))</f>
        <v/>
      </c>
      <c r="F51" s="17"/>
      <c r="G51" s="16" t="str">
        <f aca="false">IF($A51="","",MAX(E51-N(F51),0))</f>
        <v/>
      </c>
      <c r="H51" s="17"/>
      <c r="I51" s="16" t="str">
        <f aca="false">IF($A51="","",MAX(G51-N(H51),0))</f>
        <v/>
      </c>
      <c r="J51" s="12"/>
      <c r="K51" s="11"/>
      <c r="L51" s="13" t="str">
        <f aca="false">IF($A51="","",IF(G51=0,"Non dû",IF(N(H51)&gt;=G51,"Payé",IF(N(H51)&gt;0,"Partiel","Impayé"))))</f>
        <v/>
      </c>
      <c r="M51" s="11"/>
    </row>
    <row r="52" customFormat="false" ht="15" hidden="false" customHeight="false" outlineLevel="0" collapsed="false">
      <c r="A52" s="14"/>
      <c r="B52" s="15" t="str">
        <f aca="false">IF($A52="","",IFERROR(INDEX(Adhérents!$B$5:$B$304,MATCH($A52,Adhérents!$A$5:$A$304,0))&amp;"","N° inconnu"))</f>
        <v/>
      </c>
      <c r="C52" s="15" t="str">
        <f aca="false">IF($A52="","",IFERROR(INDEX(Adhérents!$C$5:$C$304,MATCH($A52,Adhérents!$A$5:$A$304,0))&amp;"",""))</f>
        <v/>
      </c>
      <c r="D52" s="15" t="str">
        <f aca="false">IF($A52="","",IFERROR(INDEX(Adhérents!$I$5:$I$304,MATCH($A52,Adhérents!$A$5:$A$304,0))&amp;"",""))</f>
        <v/>
      </c>
      <c r="E52" s="16" t="str">
        <f aca="false">IF($A52="","",IFERROR(INDEX(Listes!$B$5:$B$14,MATCH($D52,Listes!$A$5:$A$14,0)),0))</f>
        <v/>
      </c>
      <c r="F52" s="17"/>
      <c r="G52" s="16" t="str">
        <f aca="false">IF($A52="","",MAX(E52-N(F52),0))</f>
        <v/>
      </c>
      <c r="H52" s="17"/>
      <c r="I52" s="16" t="str">
        <f aca="false">IF($A52="","",MAX(G52-N(H52),0))</f>
        <v/>
      </c>
      <c r="J52" s="12"/>
      <c r="K52" s="11"/>
      <c r="L52" s="13" t="str">
        <f aca="false">IF($A52="","",IF(G52=0,"Non dû",IF(N(H52)&gt;=G52,"Payé",IF(N(H52)&gt;0,"Partiel","Impayé"))))</f>
        <v/>
      </c>
      <c r="M52" s="11"/>
    </row>
    <row r="53" customFormat="false" ht="15" hidden="false" customHeight="false" outlineLevel="0" collapsed="false">
      <c r="A53" s="14"/>
      <c r="B53" s="15" t="str">
        <f aca="false">IF($A53="","",IFERROR(INDEX(Adhérents!$B$5:$B$304,MATCH($A53,Adhérents!$A$5:$A$304,0))&amp;"","N° inconnu"))</f>
        <v/>
      </c>
      <c r="C53" s="15" t="str">
        <f aca="false">IF($A53="","",IFERROR(INDEX(Adhérents!$C$5:$C$304,MATCH($A53,Adhérents!$A$5:$A$304,0))&amp;"",""))</f>
        <v/>
      </c>
      <c r="D53" s="15" t="str">
        <f aca="false">IF($A53="","",IFERROR(INDEX(Adhérents!$I$5:$I$304,MATCH($A53,Adhérents!$A$5:$A$304,0))&amp;"",""))</f>
        <v/>
      </c>
      <c r="E53" s="16" t="str">
        <f aca="false">IF($A53="","",IFERROR(INDEX(Listes!$B$5:$B$14,MATCH($D53,Listes!$A$5:$A$14,0)),0))</f>
        <v/>
      </c>
      <c r="F53" s="17"/>
      <c r="G53" s="16" t="str">
        <f aca="false">IF($A53="","",MAX(E53-N(F53),0))</f>
        <v/>
      </c>
      <c r="H53" s="17"/>
      <c r="I53" s="16" t="str">
        <f aca="false">IF($A53="","",MAX(G53-N(H53),0))</f>
        <v/>
      </c>
      <c r="J53" s="12"/>
      <c r="K53" s="11"/>
      <c r="L53" s="13" t="str">
        <f aca="false">IF($A53="","",IF(G53=0,"Non dû",IF(N(H53)&gt;=G53,"Payé",IF(N(H53)&gt;0,"Partiel","Impayé"))))</f>
        <v/>
      </c>
      <c r="M53" s="11"/>
    </row>
    <row r="54" customFormat="false" ht="15" hidden="false" customHeight="false" outlineLevel="0" collapsed="false">
      <c r="A54" s="14"/>
      <c r="B54" s="15" t="str">
        <f aca="false">IF($A54="","",IFERROR(INDEX(Adhérents!$B$5:$B$304,MATCH($A54,Adhérents!$A$5:$A$304,0))&amp;"","N° inconnu"))</f>
        <v/>
      </c>
      <c r="C54" s="15" t="str">
        <f aca="false">IF($A54="","",IFERROR(INDEX(Adhérents!$C$5:$C$304,MATCH($A54,Adhérents!$A$5:$A$304,0))&amp;"",""))</f>
        <v/>
      </c>
      <c r="D54" s="15" t="str">
        <f aca="false">IF($A54="","",IFERROR(INDEX(Adhérents!$I$5:$I$304,MATCH($A54,Adhérents!$A$5:$A$304,0))&amp;"",""))</f>
        <v/>
      </c>
      <c r="E54" s="16" t="str">
        <f aca="false">IF($A54="","",IFERROR(INDEX(Listes!$B$5:$B$14,MATCH($D54,Listes!$A$5:$A$14,0)),0))</f>
        <v/>
      </c>
      <c r="F54" s="17"/>
      <c r="G54" s="16" t="str">
        <f aca="false">IF($A54="","",MAX(E54-N(F54),0))</f>
        <v/>
      </c>
      <c r="H54" s="17"/>
      <c r="I54" s="16" t="str">
        <f aca="false">IF($A54="","",MAX(G54-N(H54),0))</f>
        <v/>
      </c>
      <c r="J54" s="12"/>
      <c r="K54" s="11"/>
      <c r="L54" s="13" t="str">
        <f aca="false">IF($A54="","",IF(G54=0,"Non dû",IF(N(H54)&gt;=G54,"Payé",IF(N(H54)&gt;0,"Partiel","Impayé"))))</f>
        <v/>
      </c>
      <c r="M54" s="11"/>
    </row>
    <row r="55" customFormat="false" ht="15" hidden="false" customHeight="false" outlineLevel="0" collapsed="false">
      <c r="A55" s="14"/>
      <c r="B55" s="15" t="str">
        <f aca="false">IF($A55="","",IFERROR(INDEX(Adhérents!$B$5:$B$304,MATCH($A55,Adhérents!$A$5:$A$304,0))&amp;"","N° inconnu"))</f>
        <v/>
      </c>
      <c r="C55" s="15" t="str">
        <f aca="false">IF($A55="","",IFERROR(INDEX(Adhérents!$C$5:$C$304,MATCH($A55,Adhérents!$A$5:$A$304,0))&amp;"",""))</f>
        <v/>
      </c>
      <c r="D55" s="15" t="str">
        <f aca="false">IF($A55="","",IFERROR(INDEX(Adhérents!$I$5:$I$304,MATCH($A55,Adhérents!$A$5:$A$304,0))&amp;"",""))</f>
        <v/>
      </c>
      <c r="E55" s="16" t="str">
        <f aca="false">IF($A55="","",IFERROR(INDEX(Listes!$B$5:$B$14,MATCH($D55,Listes!$A$5:$A$14,0)),0))</f>
        <v/>
      </c>
      <c r="F55" s="17"/>
      <c r="G55" s="16" t="str">
        <f aca="false">IF($A55="","",MAX(E55-N(F55),0))</f>
        <v/>
      </c>
      <c r="H55" s="17"/>
      <c r="I55" s="16" t="str">
        <f aca="false">IF($A55="","",MAX(G55-N(H55),0))</f>
        <v/>
      </c>
      <c r="J55" s="12"/>
      <c r="K55" s="11"/>
      <c r="L55" s="13" t="str">
        <f aca="false">IF($A55="","",IF(G55=0,"Non dû",IF(N(H55)&gt;=G55,"Payé",IF(N(H55)&gt;0,"Partiel","Impayé"))))</f>
        <v/>
      </c>
      <c r="M55" s="11"/>
    </row>
    <row r="56" customFormat="false" ht="15" hidden="false" customHeight="false" outlineLevel="0" collapsed="false">
      <c r="A56" s="14"/>
      <c r="B56" s="15" t="str">
        <f aca="false">IF($A56="","",IFERROR(INDEX(Adhérents!$B$5:$B$304,MATCH($A56,Adhérents!$A$5:$A$304,0))&amp;"","N° inconnu"))</f>
        <v/>
      </c>
      <c r="C56" s="15" t="str">
        <f aca="false">IF($A56="","",IFERROR(INDEX(Adhérents!$C$5:$C$304,MATCH($A56,Adhérents!$A$5:$A$304,0))&amp;"",""))</f>
        <v/>
      </c>
      <c r="D56" s="15" t="str">
        <f aca="false">IF($A56="","",IFERROR(INDEX(Adhérents!$I$5:$I$304,MATCH($A56,Adhérents!$A$5:$A$304,0))&amp;"",""))</f>
        <v/>
      </c>
      <c r="E56" s="16" t="str">
        <f aca="false">IF($A56="","",IFERROR(INDEX(Listes!$B$5:$B$14,MATCH($D56,Listes!$A$5:$A$14,0)),0))</f>
        <v/>
      </c>
      <c r="F56" s="17"/>
      <c r="G56" s="16" t="str">
        <f aca="false">IF($A56="","",MAX(E56-N(F56),0))</f>
        <v/>
      </c>
      <c r="H56" s="17"/>
      <c r="I56" s="16" t="str">
        <f aca="false">IF($A56="","",MAX(G56-N(H56),0))</f>
        <v/>
      </c>
      <c r="J56" s="12"/>
      <c r="K56" s="11"/>
      <c r="L56" s="13" t="str">
        <f aca="false">IF($A56="","",IF(G56=0,"Non dû",IF(N(H56)&gt;=G56,"Payé",IF(N(H56)&gt;0,"Partiel","Impayé"))))</f>
        <v/>
      </c>
      <c r="M56" s="11"/>
    </row>
    <row r="57" customFormat="false" ht="15" hidden="false" customHeight="false" outlineLevel="0" collapsed="false">
      <c r="A57" s="14"/>
      <c r="B57" s="15" t="str">
        <f aca="false">IF($A57="","",IFERROR(INDEX(Adhérents!$B$5:$B$304,MATCH($A57,Adhérents!$A$5:$A$304,0))&amp;"","N° inconnu"))</f>
        <v/>
      </c>
      <c r="C57" s="15" t="str">
        <f aca="false">IF($A57="","",IFERROR(INDEX(Adhérents!$C$5:$C$304,MATCH($A57,Adhérents!$A$5:$A$304,0))&amp;"",""))</f>
        <v/>
      </c>
      <c r="D57" s="15" t="str">
        <f aca="false">IF($A57="","",IFERROR(INDEX(Adhérents!$I$5:$I$304,MATCH($A57,Adhérents!$A$5:$A$304,0))&amp;"",""))</f>
        <v/>
      </c>
      <c r="E57" s="16" t="str">
        <f aca="false">IF($A57="","",IFERROR(INDEX(Listes!$B$5:$B$14,MATCH($D57,Listes!$A$5:$A$14,0)),0))</f>
        <v/>
      </c>
      <c r="F57" s="17"/>
      <c r="G57" s="16" t="str">
        <f aca="false">IF($A57="","",MAX(E57-N(F57),0))</f>
        <v/>
      </c>
      <c r="H57" s="17"/>
      <c r="I57" s="16" t="str">
        <f aca="false">IF($A57="","",MAX(G57-N(H57),0))</f>
        <v/>
      </c>
      <c r="J57" s="12"/>
      <c r="K57" s="11"/>
      <c r="L57" s="13" t="str">
        <f aca="false">IF($A57="","",IF(G57=0,"Non dû",IF(N(H57)&gt;=G57,"Payé",IF(N(H57)&gt;0,"Partiel","Impayé"))))</f>
        <v/>
      </c>
      <c r="M57" s="11"/>
    </row>
    <row r="58" customFormat="false" ht="15" hidden="false" customHeight="false" outlineLevel="0" collapsed="false">
      <c r="A58" s="14"/>
      <c r="B58" s="15" t="str">
        <f aca="false">IF($A58="","",IFERROR(INDEX(Adhérents!$B$5:$B$304,MATCH($A58,Adhérents!$A$5:$A$304,0))&amp;"","N° inconnu"))</f>
        <v/>
      </c>
      <c r="C58" s="15" t="str">
        <f aca="false">IF($A58="","",IFERROR(INDEX(Adhérents!$C$5:$C$304,MATCH($A58,Adhérents!$A$5:$A$304,0))&amp;"",""))</f>
        <v/>
      </c>
      <c r="D58" s="15" t="str">
        <f aca="false">IF($A58="","",IFERROR(INDEX(Adhérents!$I$5:$I$304,MATCH($A58,Adhérents!$A$5:$A$304,0))&amp;"",""))</f>
        <v/>
      </c>
      <c r="E58" s="16" t="str">
        <f aca="false">IF($A58="","",IFERROR(INDEX(Listes!$B$5:$B$14,MATCH($D58,Listes!$A$5:$A$14,0)),0))</f>
        <v/>
      </c>
      <c r="F58" s="17"/>
      <c r="G58" s="16" t="str">
        <f aca="false">IF($A58="","",MAX(E58-N(F58),0))</f>
        <v/>
      </c>
      <c r="H58" s="17"/>
      <c r="I58" s="16" t="str">
        <f aca="false">IF($A58="","",MAX(G58-N(H58),0))</f>
        <v/>
      </c>
      <c r="J58" s="12"/>
      <c r="K58" s="11"/>
      <c r="L58" s="13" t="str">
        <f aca="false">IF($A58="","",IF(G58=0,"Non dû",IF(N(H58)&gt;=G58,"Payé",IF(N(H58)&gt;0,"Partiel","Impayé"))))</f>
        <v/>
      </c>
      <c r="M58" s="11"/>
    </row>
    <row r="59" customFormat="false" ht="15" hidden="false" customHeight="false" outlineLevel="0" collapsed="false">
      <c r="A59" s="14"/>
      <c r="B59" s="15" t="str">
        <f aca="false">IF($A59="","",IFERROR(INDEX(Adhérents!$B$5:$B$304,MATCH($A59,Adhérents!$A$5:$A$304,0))&amp;"","N° inconnu"))</f>
        <v/>
      </c>
      <c r="C59" s="15" t="str">
        <f aca="false">IF($A59="","",IFERROR(INDEX(Adhérents!$C$5:$C$304,MATCH($A59,Adhérents!$A$5:$A$304,0))&amp;"",""))</f>
        <v/>
      </c>
      <c r="D59" s="15" t="str">
        <f aca="false">IF($A59="","",IFERROR(INDEX(Adhérents!$I$5:$I$304,MATCH($A59,Adhérents!$A$5:$A$304,0))&amp;"",""))</f>
        <v/>
      </c>
      <c r="E59" s="16" t="str">
        <f aca="false">IF($A59="","",IFERROR(INDEX(Listes!$B$5:$B$14,MATCH($D59,Listes!$A$5:$A$14,0)),0))</f>
        <v/>
      </c>
      <c r="F59" s="17"/>
      <c r="G59" s="16" t="str">
        <f aca="false">IF($A59="","",MAX(E59-N(F59),0))</f>
        <v/>
      </c>
      <c r="H59" s="17"/>
      <c r="I59" s="16" t="str">
        <f aca="false">IF($A59="","",MAX(G59-N(H59),0))</f>
        <v/>
      </c>
      <c r="J59" s="12"/>
      <c r="K59" s="11"/>
      <c r="L59" s="13" t="str">
        <f aca="false">IF($A59="","",IF(G59=0,"Non dû",IF(N(H59)&gt;=G59,"Payé",IF(N(H59)&gt;0,"Partiel","Impayé"))))</f>
        <v/>
      </c>
      <c r="M59" s="11"/>
    </row>
    <row r="60" customFormat="false" ht="15" hidden="false" customHeight="false" outlineLevel="0" collapsed="false">
      <c r="A60" s="14"/>
      <c r="B60" s="15" t="str">
        <f aca="false">IF($A60="","",IFERROR(INDEX(Adhérents!$B$5:$B$304,MATCH($A60,Adhérents!$A$5:$A$304,0))&amp;"","N° inconnu"))</f>
        <v/>
      </c>
      <c r="C60" s="15" t="str">
        <f aca="false">IF($A60="","",IFERROR(INDEX(Adhérents!$C$5:$C$304,MATCH($A60,Adhérents!$A$5:$A$304,0))&amp;"",""))</f>
        <v/>
      </c>
      <c r="D60" s="15" t="str">
        <f aca="false">IF($A60="","",IFERROR(INDEX(Adhérents!$I$5:$I$304,MATCH($A60,Adhérents!$A$5:$A$304,0))&amp;"",""))</f>
        <v/>
      </c>
      <c r="E60" s="16" t="str">
        <f aca="false">IF($A60="","",IFERROR(INDEX(Listes!$B$5:$B$14,MATCH($D60,Listes!$A$5:$A$14,0)),0))</f>
        <v/>
      </c>
      <c r="F60" s="17"/>
      <c r="G60" s="16" t="str">
        <f aca="false">IF($A60="","",MAX(E60-N(F60),0))</f>
        <v/>
      </c>
      <c r="H60" s="17"/>
      <c r="I60" s="16" t="str">
        <f aca="false">IF($A60="","",MAX(G60-N(H60),0))</f>
        <v/>
      </c>
      <c r="J60" s="12"/>
      <c r="K60" s="11"/>
      <c r="L60" s="13" t="str">
        <f aca="false">IF($A60="","",IF(G60=0,"Non dû",IF(N(H60)&gt;=G60,"Payé",IF(N(H60)&gt;0,"Partiel","Impayé"))))</f>
        <v/>
      </c>
      <c r="M60" s="11"/>
    </row>
    <row r="61" customFormat="false" ht="15" hidden="false" customHeight="false" outlineLevel="0" collapsed="false">
      <c r="A61" s="14"/>
      <c r="B61" s="15" t="str">
        <f aca="false">IF($A61="","",IFERROR(INDEX(Adhérents!$B$5:$B$304,MATCH($A61,Adhérents!$A$5:$A$304,0))&amp;"","N° inconnu"))</f>
        <v/>
      </c>
      <c r="C61" s="15" t="str">
        <f aca="false">IF($A61="","",IFERROR(INDEX(Adhérents!$C$5:$C$304,MATCH($A61,Adhérents!$A$5:$A$304,0))&amp;"",""))</f>
        <v/>
      </c>
      <c r="D61" s="15" t="str">
        <f aca="false">IF($A61="","",IFERROR(INDEX(Adhérents!$I$5:$I$304,MATCH($A61,Adhérents!$A$5:$A$304,0))&amp;"",""))</f>
        <v/>
      </c>
      <c r="E61" s="16" t="str">
        <f aca="false">IF($A61="","",IFERROR(INDEX(Listes!$B$5:$B$14,MATCH($D61,Listes!$A$5:$A$14,0)),0))</f>
        <v/>
      </c>
      <c r="F61" s="17"/>
      <c r="G61" s="16" t="str">
        <f aca="false">IF($A61="","",MAX(E61-N(F61),0))</f>
        <v/>
      </c>
      <c r="H61" s="17"/>
      <c r="I61" s="16" t="str">
        <f aca="false">IF($A61="","",MAX(G61-N(H61),0))</f>
        <v/>
      </c>
      <c r="J61" s="12"/>
      <c r="K61" s="11"/>
      <c r="L61" s="13" t="str">
        <f aca="false">IF($A61="","",IF(G61=0,"Non dû",IF(N(H61)&gt;=G61,"Payé",IF(N(H61)&gt;0,"Partiel","Impayé"))))</f>
        <v/>
      </c>
      <c r="M61" s="11"/>
    </row>
    <row r="62" customFormat="false" ht="15" hidden="false" customHeight="false" outlineLevel="0" collapsed="false">
      <c r="A62" s="14"/>
      <c r="B62" s="15" t="str">
        <f aca="false">IF($A62="","",IFERROR(INDEX(Adhérents!$B$5:$B$304,MATCH($A62,Adhérents!$A$5:$A$304,0))&amp;"","N° inconnu"))</f>
        <v/>
      </c>
      <c r="C62" s="15" t="str">
        <f aca="false">IF($A62="","",IFERROR(INDEX(Adhérents!$C$5:$C$304,MATCH($A62,Adhérents!$A$5:$A$304,0))&amp;"",""))</f>
        <v/>
      </c>
      <c r="D62" s="15" t="str">
        <f aca="false">IF($A62="","",IFERROR(INDEX(Adhérents!$I$5:$I$304,MATCH($A62,Adhérents!$A$5:$A$304,0))&amp;"",""))</f>
        <v/>
      </c>
      <c r="E62" s="16" t="str">
        <f aca="false">IF($A62="","",IFERROR(INDEX(Listes!$B$5:$B$14,MATCH($D62,Listes!$A$5:$A$14,0)),0))</f>
        <v/>
      </c>
      <c r="F62" s="17"/>
      <c r="G62" s="16" t="str">
        <f aca="false">IF($A62="","",MAX(E62-N(F62),0))</f>
        <v/>
      </c>
      <c r="H62" s="17"/>
      <c r="I62" s="16" t="str">
        <f aca="false">IF($A62="","",MAX(G62-N(H62),0))</f>
        <v/>
      </c>
      <c r="J62" s="12"/>
      <c r="K62" s="11"/>
      <c r="L62" s="13" t="str">
        <f aca="false">IF($A62="","",IF(G62=0,"Non dû",IF(N(H62)&gt;=G62,"Payé",IF(N(H62)&gt;0,"Partiel","Impayé"))))</f>
        <v/>
      </c>
      <c r="M62" s="11"/>
    </row>
    <row r="63" customFormat="false" ht="15" hidden="false" customHeight="false" outlineLevel="0" collapsed="false">
      <c r="A63" s="14"/>
      <c r="B63" s="15" t="str">
        <f aca="false">IF($A63="","",IFERROR(INDEX(Adhérents!$B$5:$B$304,MATCH($A63,Adhérents!$A$5:$A$304,0))&amp;"","N° inconnu"))</f>
        <v/>
      </c>
      <c r="C63" s="15" t="str">
        <f aca="false">IF($A63="","",IFERROR(INDEX(Adhérents!$C$5:$C$304,MATCH($A63,Adhérents!$A$5:$A$304,0))&amp;"",""))</f>
        <v/>
      </c>
      <c r="D63" s="15" t="str">
        <f aca="false">IF($A63="","",IFERROR(INDEX(Adhérents!$I$5:$I$304,MATCH($A63,Adhérents!$A$5:$A$304,0))&amp;"",""))</f>
        <v/>
      </c>
      <c r="E63" s="16" t="str">
        <f aca="false">IF($A63="","",IFERROR(INDEX(Listes!$B$5:$B$14,MATCH($D63,Listes!$A$5:$A$14,0)),0))</f>
        <v/>
      </c>
      <c r="F63" s="17"/>
      <c r="G63" s="16" t="str">
        <f aca="false">IF($A63="","",MAX(E63-N(F63),0))</f>
        <v/>
      </c>
      <c r="H63" s="17"/>
      <c r="I63" s="16" t="str">
        <f aca="false">IF($A63="","",MAX(G63-N(H63),0))</f>
        <v/>
      </c>
      <c r="J63" s="12"/>
      <c r="K63" s="11"/>
      <c r="L63" s="13" t="str">
        <f aca="false">IF($A63="","",IF(G63=0,"Non dû",IF(N(H63)&gt;=G63,"Payé",IF(N(H63)&gt;0,"Partiel","Impayé"))))</f>
        <v/>
      </c>
      <c r="M63" s="11"/>
    </row>
    <row r="64" customFormat="false" ht="15" hidden="false" customHeight="false" outlineLevel="0" collapsed="false">
      <c r="A64" s="14"/>
      <c r="B64" s="15" t="str">
        <f aca="false">IF($A64="","",IFERROR(INDEX(Adhérents!$B$5:$B$304,MATCH($A64,Adhérents!$A$5:$A$304,0))&amp;"","N° inconnu"))</f>
        <v/>
      </c>
      <c r="C64" s="15" t="str">
        <f aca="false">IF($A64="","",IFERROR(INDEX(Adhérents!$C$5:$C$304,MATCH($A64,Adhérents!$A$5:$A$304,0))&amp;"",""))</f>
        <v/>
      </c>
      <c r="D64" s="15" t="str">
        <f aca="false">IF($A64="","",IFERROR(INDEX(Adhérents!$I$5:$I$304,MATCH($A64,Adhérents!$A$5:$A$304,0))&amp;"",""))</f>
        <v/>
      </c>
      <c r="E64" s="16" t="str">
        <f aca="false">IF($A64="","",IFERROR(INDEX(Listes!$B$5:$B$14,MATCH($D64,Listes!$A$5:$A$14,0)),0))</f>
        <v/>
      </c>
      <c r="F64" s="17"/>
      <c r="G64" s="16" t="str">
        <f aca="false">IF($A64="","",MAX(E64-N(F64),0))</f>
        <v/>
      </c>
      <c r="H64" s="17"/>
      <c r="I64" s="16" t="str">
        <f aca="false">IF($A64="","",MAX(G64-N(H64),0))</f>
        <v/>
      </c>
      <c r="J64" s="12"/>
      <c r="K64" s="11"/>
      <c r="L64" s="13" t="str">
        <f aca="false">IF($A64="","",IF(G64=0,"Non dû",IF(N(H64)&gt;=G64,"Payé",IF(N(H64)&gt;0,"Partiel","Impayé"))))</f>
        <v/>
      </c>
      <c r="M64" s="11"/>
    </row>
    <row r="65" customFormat="false" ht="15" hidden="false" customHeight="false" outlineLevel="0" collapsed="false">
      <c r="A65" s="14"/>
      <c r="B65" s="15" t="str">
        <f aca="false">IF($A65="","",IFERROR(INDEX(Adhérents!$B$5:$B$304,MATCH($A65,Adhérents!$A$5:$A$304,0))&amp;"","N° inconnu"))</f>
        <v/>
      </c>
      <c r="C65" s="15" t="str">
        <f aca="false">IF($A65="","",IFERROR(INDEX(Adhérents!$C$5:$C$304,MATCH($A65,Adhérents!$A$5:$A$304,0))&amp;"",""))</f>
        <v/>
      </c>
      <c r="D65" s="15" t="str">
        <f aca="false">IF($A65="","",IFERROR(INDEX(Adhérents!$I$5:$I$304,MATCH($A65,Adhérents!$A$5:$A$304,0))&amp;"",""))</f>
        <v/>
      </c>
      <c r="E65" s="16" t="str">
        <f aca="false">IF($A65="","",IFERROR(INDEX(Listes!$B$5:$B$14,MATCH($D65,Listes!$A$5:$A$14,0)),0))</f>
        <v/>
      </c>
      <c r="F65" s="17"/>
      <c r="G65" s="16" t="str">
        <f aca="false">IF($A65="","",MAX(E65-N(F65),0))</f>
        <v/>
      </c>
      <c r="H65" s="17"/>
      <c r="I65" s="16" t="str">
        <f aca="false">IF($A65="","",MAX(G65-N(H65),0))</f>
        <v/>
      </c>
      <c r="J65" s="12"/>
      <c r="K65" s="11"/>
      <c r="L65" s="13" t="str">
        <f aca="false">IF($A65="","",IF(G65=0,"Non dû",IF(N(H65)&gt;=G65,"Payé",IF(N(H65)&gt;0,"Partiel","Impayé"))))</f>
        <v/>
      </c>
      <c r="M65" s="11"/>
    </row>
    <row r="66" customFormat="false" ht="15" hidden="false" customHeight="false" outlineLevel="0" collapsed="false">
      <c r="A66" s="14"/>
      <c r="B66" s="15" t="str">
        <f aca="false">IF($A66="","",IFERROR(INDEX(Adhérents!$B$5:$B$304,MATCH($A66,Adhérents!$A$5:$A$304,0))&amp;"","N° inconnu"))</f>
        <v/>
      </c>
      <c r="C66" s="15" t="str">
        <f aca="false">IF($A66="","",IFERROR(INDEX(Adhérents!$C$5:$C$304,MATCH($A66,Adhérents!$A$5:$A$304,0))&amp;"",""))</f>
        <v/>
      </c>
      <c r="D66" s="15" t="str">
        <f aca="false">IF($A66="","",IFERROR(INDEX(Adhérents!$I$5:$I$304,MATCH($A66,Adhérents!$A$5:$A$304,0))&amp;"",""))</f>
        <v/>
      </c>
      <c r="E66" s="16" t="str">
        <f aca="false">IF($A66="","",IFERROR(INDEX(Listes!$B$5:$B$14,MATCH($D66,Listes!$A$5:$A$14,0)),0))</f>
        <v/>
      </c>
      <c r="F66" s="17"/>
      <c r="G66" s="16" t="str">
        <f aca="false">IF($A66="","",MAX(E66-N(F66),0))</f>
        <v/>
      </c>
      <c r="H66" s="17"/>
      <c r="I66" s="16" t="str">
        <f aca="false">IF($A66="","",MAX(G66-N(H66),0))</f>
        <v/>
      </c>
      <c r="J66" s="12"/>
      <c r="K66" s="11"/>
      <c r="L66" s="13" t="str">
        <f aca="false">IF($A66="","",IF(G66=0,"Non dû",IF(N(H66)&gt;=G66,"Payé",IF(N(H66)&gt;0,"Partiel","Impayé"))))</f>
        <v/>
      </c>
      <c r="M66" s="11"/>
    </row>
    <row r="67" customFormat="false" ht="15" hidden="false" customHeight="false" outlineLevel="0" collapsed="false">
      <c r="A67" s="14"/>
      <c r="B67" s="15" t="str">
        <f aca="false">IF($A67="","",IFERROR(INDEX(Adhérents!$B$5:$B$304,MATCH($A67,Adhérents!$A$5:$A$304,0))&amp;"","N° inconnu"))</f>
        <v/>
      </c>
      <c r="C67" s="15" t="str">
        <f aca="false">IF($A67="","",IFERROR(INDEX(Adhérents!$C$5:$C$304,MATCH($A67,Adhérents!$A$5:$A$304,0))&amp;"",""))</f>
        <v/>
      </c>
      <c r="D67" s="15" t="str">
        <f aca="false">IF($A67="","",IFERROR(INDEX(Adhérents!$I$5:$I$304,MATCH($A67,Adhérents!$A$5:$A$304,0))&amp;"",""))</f>
        <v/>
      </c>
      <c r="E67" s="16" t="str">
        <f aca="false">IF($A67="","",IFERROR(INDEX(Listes!$B$5:$B$14,MATCH($D67,Listes!$A$5:$A$14,0)),0))</f>
        <v/>
      </c>
      <c r="F67" s="17"/>
      <c r="G67" s="16" t="str">
        <f aca="false">IF($A67="","",MAX(E67-N(F67),0))</f>
        <v/>
      </c>
      <c r="H67" s="17"/>
      <c r="I67" s="16" t="str">
        <f aca="false">IF($A67="","",MAX(G67-N(H67),0))</f>
        <v/>
      </c>
      <c r="J67" s="12"/>
      <c r="K67" s="11"/>
      <c r="L67" s="13" t="str">
        <f aca="false">IF($A67="","",IF(G67=0,"Non dû",IF(N(H67)&gt;=G67,"Payé",IF(N(H67)&gt;0,"Partiel","Impayé"))))</f>
        <v/>
      </c>
      <c r="M67" s="11"/>
    </row>
    <row r="68" customFormat="false" ht="15" hidden="false" customHeight="false" outlineLevel="0" collapsed="false">
      <c r="A68" s="14"/>
      <c r="B68" s="15" t="str">
        <f aca="false">IF($A68="","",IFERROR(INDEX(Adhérents!$B$5:$B$304,MATCH($A68,Adhérents!$A$5:$A$304,0))&amp;"","N° inconnu"))</f>
        <v/>
      </c>
      <c r="C68" s="15" t="str">
        <f aca="false">IF($A68="","",IFERROR(INDEX(Adhérents!$C$5:$C$304,MATCH($A68,Adhérents!$A$5:$A$304,0))&amp;"",""))</f>
        <v/>
      </c>
      <c r="D68" s="15" t="str">
        <f aca="false">IF($A68="","",IFERROR(INDEX(Adhérents!$I$5:$I$304,MATCH($A68,Adhérents!$A$5:$A$304,0))&amp;"",""))</f>
        <v/>
      </c>
      <c r="E68" s="16" t="str">
        <f aca="false">IF($A68="","",IFERROR(INDEX(Listes!$B$5:$B$14,MATCH($D68,Listes!$A$5:$A$14,0)),0))</f>
        <v/>
      </c>
      <c r="F68" s="17"/>
      <c r="G68" s="16" t="str">
        <f aca="false">IF($A68="","",MAX(E68-N(F68),0))</f>
        <v/>
      </c>
      <c r="H68" s="17"/>
      <c r="I68" s="16" t="str">
        <f aca="false">IF($A68="","",MAX(G68-N(H68),0))</f>
        <v/>
      </c>
      <c r="J68" s="12"/>
      <c r="K68" s="11"/>
      <c r="L68" s="13" t="str">
        <f aca="false">IF($A68="","",IF(G68=0,"Non dû",IF(N(H68)&gt;=G68,"Payé",IF(N(H68)&gt;0,"Partiel","Impayé"))))</f>
        <v/>
      </c>
      <c r="M68" s="11"/>
    </row>
    <row r="69" customFormat="false" ht="15" hidden="false" customHeight="false" outlineLevel="0" collapsed="false">
      <c r="A69" s="14"/>
      <c r="B69" s="15" t="str">
        <f aca="false">IF($A69="","",IFERROR(INDEX(Adhérents!$B$5:$B$304,MATCH($A69,Adhérents!$A$5:$A$304,0))&amp;"","N° inconnu"))</f>
        <v/>
      </c>
      <c r="C69" s="15" t="str">
        <f aca="false">IF($A69="","",IFERROR(INDEX(Adhérents!$C$5:$C$304,MATCH($A69,Adhérents!$A$5:$A$304,0))&amp;"",""))</f>
        <v/>
      </c>
      <c r="D69" s="15" t="str">
        <f aca="false">IF($A69="","",IFERROR(INDEX(Adhérents!$I$5:$I$304,MATCH($A69,Adhérents!$A$5:$A$304,0))&amp;"",""))</f>
        <v/>
      </c>
      <c r="E69" s="16" t="str">
        <f aca="false">IF($A69="","",IFERROR(INDEX(Listes!$B$5:$B$14,MATCH($D69,Listes!$A$5:$A$14,0)),0))</f>
        <v/>
      </c>
      <c r="F69" s="17"/>
      <c r="G69" s="16" t="str">
        <f aca="false">IF($A69="","",MAX(E69-N(F69),0))</f>
        <v/>
      </c>
      <c r="H69" s="17"/>
      <c r="I69" s="16" t="str">
        <f aca="false">IF($A69="","",MAX(G69-N(H69),0))</f>
        <v/>
      </c>
      <c r="J69" s="12"/>
      <c r="K69" s="11"/>
      <c r="L69" s="13" t="str">
        <f aca="false">IF($A69="","",IF(G69=0,"Non dû",IF(N(H69)&gt;=G69,"Payé",IF(N(H69)&gt;0,"Partiel","Impayé"))))</f>
        <v/>
      </c>
      <c r="M69" s="11"/>
    </row>
    <row r="70" customFormat="false" ht="15" hidden="false" customHeight="false" outlineLevel="0" collapsed="false">
      <c r="A70" s="14"/>
      <c r="B70" s="15" t="str">
        <f aca="false">IF($A70="","",IFERROR(INDEX(Adhérents!$B$5:$B$304,MATCH($A70,Adhérents!$A$5:$A$304,0))&amp;"","N° inconnu"))</f>
        <v/>
      </c>
      <c r="C70" s="15" t="str">
        <f aca="false">IF($A70="","",IFERROR(INDEX(Adhérents!$C$5:$C$304,MATCH($A70,Adhérents!$A$5:$A$304,0))&amp;"",""))</f>
        <v/>
      </c>
      <c r="D70" s="15" t="str">
        <f aca="false">IF($A70="","",IFERROR(INDEX(Adhérents!$I$5:$I$304,MATCH($A70,Adhérents!$A$5:$A$304,0))&amp;"",""))</f>
        <v/>
      </c>
      <c r="E70" s="16" t="str">
        <f aca="false">IF($A70="","",IFERROR(INDEX(Listes!$B$5:$B$14,MATCH($D70,Listes!$A$5:$A$14,0)),0))</f>
        <v/>
      </c>
      <c r="F70" s="17"/>
      <c r="G70" s="16" t="str">
        <f aca="false">IF($A70="","",MAX(E70-N(F70),0))</f>
        <v/>
      </c>
      <c r="H70" s="17"/>
      <c r="I70" s="16" t="str">
        <f aca="false">IF($A70="","",MAX(G70-N(H70),0))</f>
        <v/>
      </c>
      <c r="J70" s="12"/>
      <c r="K70" s="11"/>
      <c r="L70" s="13" t="str">
        <f aca="false">IF($A70="","",IF(G70=0,"Non dû",IF(N(H70)&gt;=G70,"Payé",IF(N(H70)&gt;0,"Partiel","Impayé"))))</f>
        <v/>
      </c>
      <c r="M70" s="11"/>
    </row>
    <row r="71" customFormat="false" ht="15" hidden="false" customHeight="false" outlineLevel="0" collapsed="false">
      <c r="A71" s="14"/>
      <c r="B71" s="15" t="str">
        <f aca="false">IF($A71="","",IFERROR(INDEX(Adhérents!$B$5:$B$304,MATCH($A71,Adhérents!$A$5:$A$304,0))&amp;"","N° inconnu"))</f>
        <v/>
      </c>
      <c r="C71" s="15" t="str">
        <f aca="false">IF($A71="","",IFERROR(INDEX(Adhérents!$C$5:$C$304,MATCH($A71,Adhérents!$A$5:$A$304,0))&amp;"",""))</f>
        <v/>
      </c>
      <c r="D71" s="15" t="str">
        <f aca="false">IF($A71="","",IFERROR(INDEX(Adhérents!$I$5:$I$304,MATCH($A71,Adhérents!$A$5:$A$304,0))&amp;"",""))</f>
        <v/>
      </c>
      <c r="E71" s="16" t="str">
        <f aca="false">IF($A71="","",IFERROR(INDEX(Listes!$B$5:$B$14,MATCH($D71,Listes!$A$5:$A$14,0)),0))</f>
        <v/>
      </c>
      <c r="F71" s="17"/>
      <c r="G71" s="16" t="str">
        <f aca="false">IF($A71="","",MAX(E71-N(F71),0))</f>
        <v/>
      </c>
      <c r="H71" s="17"/>
      <c r="I71" s="16" t="str">
        <f aca="false">IF($A71="","",MAX(G71-N(H71),0))</f>
        <v/>
      </c>
      <c r="J71" s="12"/>
      <c r="K71" s="11"/>
      <c r="L71" s="13" t="str">
        <f aca="false">IF($A71="","",IF(G71=0,"Non dû",IF(N(H71)&gt;=G71,"Payé",IF(N(H71)&gt;0,"Partiel","Impayé"))))</f>
        <v/>
      </c>
      <c r="M71" s="11"/>
    </row>
    <row r="72" customFormat="false" ht="15" hidden="false" customHeight="false" outlineLevel="0" collapsed="false">
      <c r="A72" s="14"/>
      <c r="B72" s="15" t="str">
        <f aca="false">IF($A72="","",IFERROR(INDEX(Adhérents!$B$5:$B$304,MATCH($A72,Adhérents!$A$5:$A$304,0))&amp;"","N° inconnu"))</f>
        <v/>
      </c>
      <c r="C72" s="15" t="str">
        <f aca="false">IF($A72="","",IFERROR(INDEX(Adhérents!$C$5:$C$304,MATCH($A72,Adhérents!$A$5:$A$304,0))&amp;"",""))</f>
        <v/>
      </c>
      <c r="D72" s="15" t="str">
        <f aca="false">IF($A72="","",IFERROR(INDEX(Adhérents!$I$5:$I$304,MATCH($A72,Adhérents!$A$5:$A$304,0))&amp;"",""))</f>
        <v/>
      </c>
      <c r="E72" s="16" t="str">
        <f aca="false">IF($A72="","",IFERROR(INDEX(Listes!$B$5:$B$14,MATCH($D72,Listes!$A$5:$A$14,0)),0))</f>
        <v/>
      </c>
      <c r="F72" s="17"/>
      <c r="G72" s="16" t="str">
        <f aca="false">IF($A72="","",MAX(E72-N(F72),0))</f>
        <v/>
      </c>
      <c r="H72" s="17"/>
      <c r="I72" s="16" t="str">
        <f aca="false">IF($A72="","",MAX(G72-N(H72),0))</f>
        <v/>
      </c>
      <c r="J72" s="12"/>
      <c r="K72" s="11"/>
      <c r="L72" s="13" t="str">
        <f aca="false">IF($A72="","",IF(G72=0,"Non dû",IF(N(H72)&gt;=G72,"Payé",IF(N(H72)&gt;0,"Partiel","Impayé"))))</f>
        <v/>
      </c>
      <c r="M72" s="11"/>
    </row>
    <row r="73" customFormat="false" ht="15" hidden="false" customHeight="false" outlineLevel="0" collapsed="false">
      <c r="A73" s="14"/>
      <c r="B73" s="15" t="str">
        <f aca="false">IF($A73="","",IFERROR(INDEX(Adhérents!$B$5:$B$304,MATCH($A73,Adhérents!$A$5:$A$304,0))&amp;"","N° inconnu"))</f>
        <v/>
      </c>
      <c r="C73" s="15" t="str">
        <f aca="false">IF($A73="","",IFERROR(INDEX(Adhérents!$C$5:$C$304,MATCH($A73,Adhérents!$A$5:$A$304,0))&amp;"",""))</f>
        <v/>
      </c>
      <c r="D73" s="15" t="str">
        <f aca="false">IF($A73="","",IFERROR(INDEX(Adhérents!$I$5:$I$304,MATCH($A73,Adhérents!$A$5:$A$304,0))&amp;"",""))</f>
        <v/>
      </c>
      <c r="E73" s="16" t="str">
        <f aca="false">IF($A73="","",IFERROR(INDEX(Listes!$B$5:$B$14,MATCH($D73,Listes!$A$5:$A$14,0)),0))</f>
        <v/>
      </c>
      <c r="F73" s="17"/>
      <c r="G73" s="16" t="str">
        <f aca="false">IF($A73="","",MAX(E73-N(F73),0))</f>
        <v/>
      </c>
      <c r="H73" s="17"/>
      <c r="I73" s="16" t="str">
        <f aca="false">IF($A73="","",MAX(G73-N(H73),0))</f>
        <v/>
      </c>
      <c r="J73" s="12"/>
      <c r="K73" s="11"/>
      <c r="L73" s="13" t="str">
        <f aca="false">IF($A73="","",IF(G73=0,"Non dû",IF(N(H73)&gt;=G73,"Payé",IF(N(H73)&gt;0,"Partiel","Impayé"))))</f>
        <v/>
      </c>
      <c r="M73" s="11"/>
    </row>
    <row r="74" customFormat="false" ht="15" hidden="false" customHeight="false" outlineLevel="0" collapsed="false">
      <c r="A74" s="14"/>
      <c r="B74" s="15" t="str">
        <f aca="false">IF($A74="","",IFERROR(INDEX(Adhérents!$B$5:$B$304,MATCH($A74,Adhérents!$A$5:$A$304,0))&amp;"","N° inconnu"))</f>
        <v/>
      </c>
      <c r="C74" s="15" t="str">
        <f aca="false">IF($A74="","",IFERROR(INDEX(Adhérents!$C$5:$C$304,MATCH($A74,Adhérents!$A$5:$A$304,0))&amp;"",""))</f>
        <v/>
      </c>
      <c r="D74" s="15" t="str">
        <f aca="false">IF($A74="","",IFERROR(INDEX(Adhérents!$I$5:$I$304,MATCH($A74,Adhérents!$A$5:$A$304,0))&amp;"",""))</f>
        <v/>
      </c>
      <c r="E74" s="16" t="str">
        <f aca="false">IF($A74="","",IFERROR(INDEX(Listes!$B$5:$B$14,MATCH($D74,Listes!$A$5:$A$14,0)),0))</f>
        <v/>
      </c>
      <c r="F74" s="17"/>
      <c r="G74" s="16" t="str">
        <f aca="false">IF($A74="","",MAX(E74-N(F74),0))</f>
        <v/>
      </c>
      <c r="H74" s="17"/>
      <c r="I74" s="16" t="str">
        <f aca="false">IF($A74="","",MAX(G74-N(H74),0))</f>
        <v/>
      </c>
      <c r="J74" s="12"/>
      <c r="K74" s="11"/>
      <c r="L74" s="13" t="str">
        <f aca="false">IF($A74="","",IF(G74=0,"Non dû",IF(N(H74)&gt;=G74,"Payé",IF(N(H74)&gt;0,"Partiel","Impayé"))))</f>
        <v/>
      </c>
      <c r="M74" s="11"/>
    </row>
    <row r="75" customFormat="false" ht="15" hidden="false" customHeight="false" outlineLevel="0" collapsed="false">
      <c r="A75" s="14"/>
      <c r="B75" s="15" t="str">
        <f aca="false">IF($A75="","",IFERROR(INDEX(Adhérents!$B$5:$B$304,MATCH($A75,Adhérents!$A$5:$A$304,0))&amp;"","N° inconnu"))</f>
        <v/>
      </c>
      <c r="C75" s="15" t="str">
        <f aca="false">IF($A75="","",IFERROR(INDEX(Adhérents!$C$5:$C$304,MATCH($A75,Adhérents!$A$5:$A$304,0))&amp;"",""))</f>
        <v/>
      </c>
      <c r="D75" s="15" t="str">
        <f aca="false">IF($A75="","",IFERROR(INDEX(Adhérents!$I$5:$I$304,MATCH($A75,Adhérents!$A$5:$A$304,0))&amp;"",""))</f>
        <v/>
      </c>
      <c r="E75" s="16" t="str">
        <f aca="false">IF($A75="","",IFERROR(INDEX(Listes!$B$5:$B$14,MATCH($D75,Listes!$A$5:$A$14,0)),0))</f>
        <v/>
      </c>
      <c r="F75" s="17"/>
      <c r="G75" s="16" t="str">
        <f aca="false">IF($A75="","",MAX(E75-N(F75),0))</f>
        <v/>
      </c>
      <c r="H75" s="17"/>
      <c r="I75" s="16" t="str">
        <f aca="false">IF($A75="","",MAX(G75-N(H75),0))</f>
        <v/>
      </c>
      <c r="J75" s="12"/>
      <c r="K75" s="11"/>
      <c r="L75" s="13" t="str">
        <f aca="false">IF($A75="","",IF(G75=0,"Non dû",IF(N(H75)&gt;=G75,"Payé",IF(N(H75)&gt;0,"Partiel","Impayé"))))</f>
        <v/>
      </c>
      <c r="M75" s="11"/>
    </row>
    <row r="76" customFormat="false" ht="15" hidden="false" customHeight="false" outlineLevel="0" collapsed="false">
      <c r="A76" s="14"/>
      <c r="B76" s="15" t="str">
        <f aca="false">IF($A76="","",IFERROR(INDEX(Adhérents!$B$5:$B$304,MATCH($A76,Adhérents!$A$5:$A$304,0))&amp;"","N° inconnu"))</f>
        <v/>
      </c>
      <c r="C76" s="15" t="str">
        <f aca="false">IF($A76="","",IFERROR(INDEX(Adhérents!$C$5:$C$304,MATCH($A76,Adhérents!$A$5:$A$304,0))&amp;"",""))</f>
        <v/>
      </c>
      <c r="D76" s="15" t="str">
        <f aca="false">IF($A76="","",IFERROR(INDEX(Adhérents!$I$5:$I$304,MATCH($A76,Adhérents!$A$5:$A$304,0))&amp;"",""))</f>
        <v/>
      </c>
      <c r="E76" s="16" t="str">
        <f aca="false">IF($A76="","",IFERROR(INDEX(Listes!$B$5:$B$14,MATCH($D76,Listes!$A$5:$A$14,0)),0))</f>
        <v/>
      </c>
      <c r="F76" s="17"/>
      <c r="G76" s="16" t="str">
        <f aca="false">IF($A76="","",MAX(E76-N(F76),0))</f>
        <v/>
      </c>
      <c r="H76" s="17"/>
      <c r="I76" s="16" t="str">
        <f aca="false">IF($A76="","",MAX(G76-N(H76),0))</f>
        <v/>
      </c>
      <c r="J76" s="12"/>
      <c r="K76" s="11"/>
      <c r="L76" s="13" t="str">
        <f aca="false">IF($A76="","",IF(G76=0,"Non dû",IF(N(H76)&gt;=G76,"Payé",IF(N(H76)&gt;0,"Partiel","Impayé"))))</f>
        <v/>
      </c>
      <c r="M76" s="11"/>
    </row>
    <row r="77" customFormat="false" ht="15" hidden="false" customHeight="false" outlineLevel="0" collapsed="false">
      <c r="A77" s="14"/>
      <c r="B77" s="15" t="str">
        <f aca="false">IF($A77="","",IFERROR(INDEX(Adhérents!$B$5:$B$304,MATCH($A77,Adhérents!$A$5:$A$304,0))&amp;"","N° inconnu"))</f>
        <v/>
      </c>
      <c r="C77" s="15" t="str">
        <f aca="false">IF($A77="","",IFERROR(INDEX(Adhérents!$C$5:$C$304,MATCH($A77,Adhérents!$A$5:$A$304,0))&amp;"",""))</f>
        <v/>
      </c>
      <c r="D77" s="15" t="str">
        <f aca="false">IF($A77="","",IFERROR(INDEX(Adhérents!$I$5:$I$304,MATCH($A77,Adhérents!$A$5:$A$304,0))&amp;"",""))</f>
        <v/>
      </c>
      <c r="E77" s="16" t="str">
        <f aca="false">IF($A77="","",IFERROR(INDEX(Listes!$B$5:$B$14,MATCH($D77,Listes!$A$5:$A$14,0)),0))</f>
        <v/>
      </c>
      <c r="F77" s="17"/>
      <c r="G77" s="16" t="str">
        <f aca="false">IF($A77="","",MAX(E77-N(F77),0))</f>
        <v/>
      </c>
      <c r="H77" s="17"/>
      <c r="I77" s="16" t="str">
        <f aca="false">IF($A77="","",MAX(G77-N(H77),0))</f>
        <v/>
      </c>
      <c r="J77" s="12"/>
      <c r="K77" s="11"/>
      <c r="L77" s="13" t="str">
        <f aca="false">IF($A77="","",IF(G77=0,"Non dû",IF(N(H77)&gt;=G77,"Payé",IF(N(H77)&gt;0,"Partiel","Impayé"))))</f>
        <v/>
      </c>
      <c r="M77" s="11"/>
    </row>
    <row r="78" customFormat="false" ht="15" hidden="false" customHeight="false" outlineLevel="0" collapsed="false">
      <c r="A78" s="14"/>
      <c r="B78" s="15" t="str">
        <f aca="false">IF($A78="","",IFERROR(INDEX(Adhérents!$B$5:$B$304,MATCH($A78,Adhérents!$A$5:$A$304,0))&amp;"","N° inconnu"))</f>
        <v/>
      </c>
      <c r="C78" s="15" t="str">
        <f aca="false">IF($A78="","",IFERROR(INDEX(Adhérents!$C$5:$C$304,MATCH($A78,Adhérents!$A$5:$A$304,0))&amp;"",""))</f>
        <v/>
      </c>
      <c r="D78" s="15" t="str">
        <f aca="false">IF($A78="","",IFERROR(INDEX(Adhérents!$I$5:$I$304,MATCH($A78,Adhérents!$A$5:$A$304,0))&amp;"",""))</f>
        <v/>
      </c>
      <c r="E78" s="16" t="str">
        <f aca="false">IF($A78="","",IFERROR(INDEX(Listes!$B$5:$B$14,MATCH($D78,Listes!$A$5:$A$14,0)),0))</f>
        <v/>
      </c>
      <c r="F78" s="17"/>
      <c r="G78" s="16" t="str">
        <f aca="false">IF($A78="","",MAX(E78-N(F78),0))</f>
        <v/>
      </c>
      <c r="H78" s="17"/>
      <c r="I78" s="16" t="str">
        <f aca="false">IF($A78="","",MAX(G78-N(H78),0))</f>
        <v/>
      </c>
      <c r="J78" s="12"/>
      <c r="K78" s="11"/>
      <c r="L78" s="13" t="str">
        <f aca="false">IF($A78="","",IF(G78=0,"Non dû",IF(N(H78)&gt;=G78,"Payé",IF(N(H78)&gt;0,"Partiel","Impayé"))))</f>
        <v/>
      </c>
      <c r="M78" s="11"/>
    </row>
    <row r="79" customFormat="false" ht="15" hidden="false" customHeight="false" outlineLevel="0" collapsed="false">
      <c r="A79" s="14"/>
      <c r="B79" s="15" t="str">
        <f aca="false">IF($A79="","",IFERROR(INDEX(Adhérents!$B$5:$B$304,MATCH($A79,Adhérents!$A$5:$A$304,0))&amp;"","N° inconnu"))</f>
        <v/>
      </c>
      <c r="C79" s="15" t="str">
        <f aca="false">IF($A79="","",IFERROR(INDEX(Adhérents!$C$5:$C$304,MATCH($A79,Adhérents!$A$5:$A$304,0))&amp;"",""))</f>
        <v/>
      </c>
      <c r="D79" s="15" t="str">
        <f aca="false">IF($A79="","",IFERROR(INDEX(Adhérents!$I$5:$I$304,MATCH($A79,Adhérents!$A$5:$A$304,0))&amp;"",""))</f>
        <v/>
      </c>
      <c r="E79" s="16" t="str">
        <f aca="false">IF($A79="","",IFERROR(INDEX(Listes!$B$5:$B$14,MATCH($D79,Listes!$A$5:$A$14,0)),0))</f>
        <v/>
      </c>
      <c r="F79" s="17"/>
      <c r="G79" s="16" t="str">
        <f aca="false">IF($A79="","",MAX(E79-N(F79),0))</f>
        <v/>
      </c>
      <c r="H79" s="17"/>
      <c r="I79" s="16" t="str">
        <f aca="false">IF($A79="","",MAX(G79-N(H79),0))</f>
        <v/>
      </c>
      <c r="J79" s="12"/>
      <c r="K79" s="11"/>
      <c r="L79" s="13" t="str">
        <f aca="false">IF($A79="","",IF(G79=0,"Non dû",IF(N(H79)&gt;=G79,"Payé",IF(N(H79)&gt;0,"Partiel","Impayé"))))</f>
        <v/>
      </c>
      <c r="M79" s="11"/>
    </row>
    <row r="80" customFormat="false" ht="15" hidden="false" customHeight="false" outlineLevel="0" collapsed="false">
      <c r="A80" s="14"/>
      <c r="B80" s="15" t="str">
        <f aca="false">IF($A80="","",IFERROR(INDEX(Adhérents!$B$5:$B$304,MATCH($A80,Adhérents!$A$5:$A$304,0))&amp;"","N° inconnu"))</f>
        <v/>
      </c>
      <c r="C80" s="15" t="str">
        <f aca="false">IF($A80="","",IFERROR(INDEX(Adhérents!$C$5:$C$304,MATCH($A80,Adhérents!$A$5:$A$304,0))&amp;"",""))</f>
        <v/>
      </c>
      <c r="D80" s="15" t="str">
        <f aca="false">IF($A80="","",IFERROR(INDEX(Adhérents!$I$5:$I$304,MATCH($A80,Adhérents!$A$5:$A$304,0))&amp;"",""))</f>
        <v/>
      </c>
      <c r="E80" s="16" t="str">
        <f aca="false">IF($A80="","",IFERROR(INDEX(Listes!$B$5:$B$14,MATCH($D80,Listes!$A$5:$A$14,0)),0))</f>
        <v/>
      </c>
      <c r="F80" s="17"/>
      <c r="G80" s="16" t="str">
        <f aca="false">IF($A80="","",MAX(E80-N(F80),0))</f>
        <v/>
      </c>
      <c r="H80" s="17"/>
      <c r="I80" s="16" t="str">
        <f aca="false">IF($A80="","",MAX(G80-N(H80),0))</f>
        <v/>
      </c>
      <c r="J80" s="12"/>
      <c r="K80" s="11"/>
      <c r="L80" s="13" t="str">
        <f aca="false">IF($A80="","",IF(G80=0,"Non dû",IF(N(H80)&gt;=G80,"Payé",IF(N(H80)&gt;0,"Partiel","Impayé"))))</f>
        <v/>
      </c>
      <c r="M80" s="11"/>
    </row>
    <row r="81" customFormat="false" ht="15" hidden="false" customHeight="false" outlineLevel="0" collapsed="false">
      <c r="A81" s="14"/>
      <c r="B81" s="15" t="str">
        <f aca="false">IF($A81="","",IFERROR(INDEX(Adhérents!$B$5:$B$304,MATCH($A81,Adhérents!$A$5:$A$304,0))&amp;"","N° inconnu"))</f>
        <v/>
      </c>
      <c r="C81" s="15" t="str">
        <f aca="false">IF($A81="","",IFERROR(INDEX(Adhérents!$C$5:$C$304,MATCH($A81,Adhérents!$A$5:$A$304,0))&amp;"",""))</f>
        <v/>
      </c>
      <c r="D81" s="15" t="str">
        <f aca="false">IF($A81="","",IFERROR(INDEX(Adhérents!$I$5:$I$304,MATCH($A81,Adhérents!$A$5:$A$304,0))&amp;"",""))</f>
        <v/>
      </c>
      <c r="E81" s="16" t="str">
        <f aca="false">IF($A81="","",IFERROR(INDEX(Listes!$B$5:$B$14,MATCH($D81,Listes!$A$5:$A$14,0)),0))</f>
        <v/>
      </c>
      <c r="F81" s="17"/>
      <c r="G81" s="16" t="str">
        <f aca="false">IF($A81="","",MAX(E81-N(F81),0))</f>
        <v/>
      </c>
      <c r="H81" s="17"/>
      <c r="I81" s="16" t="str">
        <f aca="false">IF($A81="","",MAX(G81-N(H81),0))</f>
        <v/>
      </c>
      <c r="J81" s="12"/>
      <c r="K81" s="11"/>
      <c r="L81" s="13" t="str">
        <f aca="false">IF($A81="","",IF(G81=0,"Non dû",IF(N(H81)&gt;=G81,"Payé",IF(N(H81)&gt;0,"Partiel","Impayé"))))</f>
        <v/>
      </c>
      <c r="M81" s="11"/>
    </row>
    <row r="82" customFormat="false" ht="15" hidden="false" customHeight="false" outlineLevel="0" collapsed="false">
      <c r="A82" s="14"/>
      <c r="B82" s="15" t="str">
        <f aca="false">IF($A82="","",IFERROR(INDEX(Adhérents!$B$5:$B$304,MATCH($A82,Adhérents!$A$5:$A$304,0))&amp;"","N° inconnu"))</f>
        <v/>
      </c>
      <c r="C82" s="15" t="str">
        <f aca="false">IF($A82="","",IFERROR(INDEX(Adhérents!$C$5:$C$304,MATCH($A82,Adhérents!$A$5:$A$304,0))&amp;"",""))</f>
        <v/>
      </c>
      <c r="D82" s="15" t="str">
        <f aca="false">IF($A82="","",IFERROR(INDEX(Adhérents!$I$5:$I$304,MATCH($A82,Adhérents!$A$5:$A$304,0))&amp;"",""))</f>
        <v/>
      </c>
      <c r="E82" s="16" t="str">
        <f aca="false">IF($A82="","",IFERROR(INDEX(Listes!$B$5:$B$14,MATCH($D82,Listes!$A$5:$A$14,0)),0))</f>
        <v/>
      </c>
      <c r="F82" s="17"/>
      <c r="G82" s="16" t="str">
        <f aca="false">IF($A82="","",MAX(E82-N(F82),0))</f>
        <v/>
      </c>
      <c r="H82" s="17"/>
      <c r="I82" s="16" t="str">
        <f aca="false">IF($A82="","",MAX(G82-N(H82),0))</f>
        <v/>
      </c>
      <c r="J82" s="12"/>
      <c r="K82" s="11"/>
      <c r="L82" s="13" t="str">
        <f aca="false">IF($A82="","",IF(G82=0,"Non dû",IF(N(H82)&gt;=G82,"Payé",IF(N(H82)&gt;0,"Partiel","Impayé"))))</f>
        <v/>
      </c>
      <c r="M82" s="11"/>
    </row>
    <row r="83" customFormat="false" ht="15" hidden="false" customHeight="false" outlineLevel="0" collapsed="false">
      <c r="A83" s="14"/>
      <c r="B83" s="15" t="str">
        <f aca="false">IF($A83="","",IFERROR(INDEX(Adhérents!$B$5:$B$304,MATCH($A83,Adhérents!$A$5:$A$304,0))&amp;"","N° inconnu"))</f>
        <v/>
      </c>
      <c r="C83" s="15" t="str">
        <f aca="false">IF($A83="","",IFERROR(INDEX(Adhérents!$C$5:$C$304,MATCH($A83,Adhérents!$A$5:$A$304,0))&amp;"",""))</f>
        <v/>
      </c>
      <c r="D83" s="15" t="str">
        <f aca="false">IF($A83="","",IFERROR(INDEX(Adhérents!$I$5:$I$304,MATCH($A83,Adhérents!$A$5:$A$304,0))&amp;"",""))</f>
        <v/>
      </c>
      <c r="E83" s="16" t="str">
        <f aca="false">IF($A83="","",IFERROR(INDEX(Listes!$B$5:$B$14,MATCH($D83,Listes!$A$5:$A$14,0)),0))</f>
        <v/>
      </c>
      <c r="F83" s="17"/>
      <c r="G83" s="16" t="str">
        <f aca="false">IF($A83="","",MAX(E83-N(F83),0))</f>
        <v/>
      </c>
      <c r="H83" s="17"/>
      <c r="I83" s="16" t="str">
        <f aca="false">IF($A83="","",MAX(G83-N(H83),0))</f>
        <v/>
      </c>
      <c r="J83" s="12"/>
      <c r="K83" s="11"/>
      <c r="L83" s="13" t="str">
        <f aca="false">IF($A83="","",IF(G83=0,"Non dû",IF(N(H83)&gt;=G83,"Payé",IF(N(H83)&gt;0,"Partiel","Impayé"))))</f>
        <v/>
      </c>
      <c r="M83" s="11"/>
    </row>
    <row r="84" customFormat="false" ht="15" hidden="false" customHeight="false" outlineLevel="0" collapsed="false">
      <c r="A84" s="14"/>
      <c r="B84" s="15" t="str">
        <f aca="false">IF($A84="","",IFERROR(INDEX(Adhérents!$B$5:$B$304,MATCH($A84,Adhérents!$A$5:$A$304,0))&amp;"","N° inconnu"))</f>
        <v/>
      </c>
      <c r="C84" s="15" t="str">
        <f aca="false">IF($A84="","",IFERROR(INDEX(Adhérents!$C$5:$C$304,MATCH($A84,Adhérents!$A$5:$A$304,0))&amp;"",""))</f>
        <v/>
      </c>
      <c r="D84" s="15" t="str">
        <f aca="false">IF($A84="","",IFERROR(INDEX(Adhérents!$I$5:$I$304,MATCH($A84,Adhérents!$A$5:$A$304,0))&amp;"",""))</f>
        <v/>
      </c>
      <c r="E84" s="16" t="str">
        <f aca="false">IF($A84="","",IFERROR(INDEX(Listes!$B$5:$B$14,MATCH($D84,Listes!$A$5:$A$14,0)),0))</f>
        <v/>
      </c>
      <c r="F84" s="17"/>
      <c r="G84" s="16" t="str">
        <f aca="false">IF($A84="","",MAX(E84-N(F84),0))</f>
        <v/>
      </c>
      <c r="H84" s="17"/>
      <c r="I84" s="16" t="str">
        <f aca="false">IF($A84="","",MAX(G84-N(H84),0))</f>
        <v/>
      </c>
      <c r="J84" s="12"/>
      <c r="K84" s="11"/>
      <c r="L84" s="13" t="str">
        <f aca="false">IF($A84="","",IF(G84=0,"Non dû",IF(N(H84)&gt;=G84,"Payé",IF(N(H84)&gt;0,"Partiel","Impayé"))))</f>
        <v/>
      </c>
      <c r="M84" s="11"/>
    </row>
    <row r="85" customFormat="false" ht="15" hidden="false" customHeight="false" outlineLevel="0" collapsed="false">
      <c r="A85" s="14"/>
      <c r="B85" s="15" t="str">
        <f aca="false">IF($A85="","",IFERROR(INDEX(Adhérents!$B$5:$B$304,MATCH($A85,Adhérents!$A$5:$A$304,0))&amp;"","N° inconnu"))</f>
        <v/>
      </c>
      <c r="C85" s="15" t="str">
        <f aca="false">IF($A85="","",IFERROR(INDEX(Adhérents!$C$5:$C$304,MATCH($A85,Adhérents!$A$5:$A$304,0))&amp;"",""))</f>
        <v/>
      </c>
      <c r="D85" s="15" t="str">
        <f aca="false">IF($A85="","",IFERROR(INDEX(Adhérents!$I$5:$I$304,MATCH($A85,Adhérents!$A$5:$A$304,0))&amp;"",""))</f>
        <v/>
      </c>
      <c r="E85" s="16" t="str">
        <f aca="false">IF($A85="","",IFERROR(INDEX(Listes!$B$5:$B$14,MATCH($D85,Listes!$A$5:$A$14,0)),0))</f>
        <v/>
      </c>
      <c r="F85" s="17"/>
      <c r="G85" s="16" t="str">
        <f aca="false">IF($A85="","",MAX(E85-N(F85),0))</f>
        <v/>
      </c>
      <c r="H85" s="17"/>
      <c r="I85" s="16" t="str">
        <f aca="false">IF($A85="","",MAX(G85-N(H85),0))</f>
        <v/>
      </c>
      <c r="J85" s="12"/>
      <c r="K85" s="11"/>
      <c r="L85" s="13" t="str">
        <f aca="false">IF($A85="","",IF(G85=0,"Non dû",IF(N(H85)&gt;=G85,"Payé",IF(N(H85)&gt;0,"Partiel","Impayé"))))</f>
        <v/>
      </c>
      <c r="M85" s="11"/>
    </row>
    <row r="86" customFormat="false" ht="15" hidden="false" customHeight="false" outlineLevel="0" collapsed="false">
      <c r="A86" s="14"/>
      <c r="B86" s="15" t="str">
        <f aca="false">IF($A86="","",IFERROR(INDEX(Adhérents!$B$5:$B$304,MATCH($A86,Adhérents!$A$5:$A$304,0))&amp;"","N° inconnu"))</f>
        <v/>
      </c>
      <c r="C86" s="15" t="str">
        <f aca="false">IF($A86="","",IFERROR(INDEX(Adhérents!$C$5:$C$304,MATCH($A86,Adhérents!$A$5:$A$304,0))&amp;"",""))</f>
        <v/>
      </c>
      <c r="D86" s="15" t="str">
        <f aca="false">IF($A86="","",IFERROR(INDEX(Adhérents!$I$5:$I$304,MATCH($A86,Adhérents!$A$5:$A$304,0))&amp;"",""))</f>
        <v/>
      </c>
      <c r="E86" s="16" t="str">
        <f aca="false">IF($A86="","",IFERROR(INDEX(Listes!$B$5:$B$14,MATCH($D86,Listes!$A$5:$A$14,0)),0))</f>
        <v/>
      </c>
      <c r="F86" s="17"/>
      <c r="G86" s="16" t="str">
        <f aca="false">IF($A86="","",MAX(E86-N(F86),0))</f>
        <v/>
      </c>
      <c r="H86" s="17"/>
      <c r="I86" s="16" t="str">
        <f aca="false">IF($A86="","",MAX(G86-N(H86),0))</f>
        <v/>
      </c>
      <c r="J86" s="12"/>
      <c r="K86" s="11"/>
      <c r="L86" s="13" t="str">
        <f aca="false">IF($A86="","",IF(G86=0,"Non dû",IF(N(H86)&gt;=G86,"Payé",IF(N(H86)&gt;0,"Partiel","Impayé"))))</f>
        <v/>
      </c>
      <c r="M86" s="11"/>
    </row>
    <row r="87" customFormat="false" ht="15" hidden="false" customHeight="false" outlineLevel="0" collapsed="false">
      <c r="A87" s="14"/>
      <c r="B87" s="15" t="str">
        <f aca="false">IF($A87="","",IFERROR(INDEX(Adhérents!$B$5:$B$304,MATCH($A87,Adhérents!$A$5:$A$304,0))&amp;"","N° inconnu"))</f>
        <v/>
      </c>
      <c r="C87" s="15" t="str">
        <f aca="false">IF($A87="","",IFERROR(INDEX(Adhérents!$C$5:$C$304,MATCH($A87,Adhérents!$A$5:$A$304,0))&amp;"",""))</f>
        <v/>
      </c>
      <c r="D87" s="15" t="str">
        <f aca="false">IF($A87="","",IFERROR(INDEX(Adhérents!$I$5:$I$304,MATCH($A87,Adhérents!$A$5:$A$304,0))&amp;"",""))</f>
        <v/>
      </c>
      <c r="E87" s="16" t="str">
        <f aca="false">IF($A87="","",IFERROR(INDEX(Listes!$B$5:$B$14,MATCH($D87,Listes!$A$5:$A$14,0)),0))</f>
        <v/>
      </c>
      <c r="F87" s="17"/>
      <c r="G87" s="16" t="str">
        <f aca="false">IF($A87="","",MAX(E87-N(F87),0))</f>
        <v/>
      </c>
      <c r="H87" s="17"/>
      <c r="I87" s="16" t="str">
        <f aca="false">IF($A87="","",MAX(G87-N(H87),0))</f>
        <v/>
      </c>
      <c r="J87" s="12"/>
      <c r="K87" s="11"/>
      <c r="L87" s="13" t="str">
        <f aca="false">IF($A87="","",IF(G87=0,"Non dû",IF(N(H87)&gt;=G87,"Payé",IF(N(H87)&gt;0,"Partiel","Impayé"))))</f>
        <v/>
      </c>
      <c r="M87" s="11"/>
    </row>
    <row r="88" customFormat="false" ht="15" hidden="false" customHeight="false" outlineLevel="0" collapsed="false">
      <c r="A88" s="14"/>
      <c r="B88" s="15" t="str">
        <f aca="false">IF($A88="","",IFERROR(INDEX(Adhérents!$B$5:$B$304,MATCH($A88,Adhérents!$A$5:$A$304,0))&amp;"","N° inconnu"))</f>
        <v/>
      </c>
      <c r="C88" s="15" t="str">
        <f aca="false">IF($A88="","",IFERROR(INDEX(Adhérents!$C$5:$C$304,MATCH($A88,Adhérents!$A$5:$A$304,0))&amp;"",""))</f>
        <v/>
      </c>
      <c r="D88" s="15" t="str">
        <f aca="false">IF($A88="","",IFERROR(INDEX(Adhérents!$I$5:$I$304,MATCH($A88,Adhérents!$A$5:$A$304,0))&amp;"",""))</f>
        <v/>
      </c>
      <c r="E88" s="16" t="str">
        <f aca="false">IF($A88="","",IFERROR(INDEX(Listes!$B$5:$B$14,MATCH($D88,Listes!$A$5:$A$14,0)),0))</f>
        <v/>
      </c>
      <c r="F88" s="17"/>
      <c r="G88" s="16" t="str">
        <f aca="false">IF($A88="","",MAX(E88-N(F88),0))</f>
        <v/>
      </c>
      <c r="H88" s="17"/>
      <c r="I88" s="16" t="str">
        <f aca="false">IF($A88="","",MAX(G88-N(H88),0))</f>
        <v/>
      </c>
      <c r="J88" s="12"/>
      <c r="K88" s="11"/>
      <c r="L88" s="13" t="str">
        <f aca="false">IF($A88="","",IF(G88=0,"Non dû",IF(N(H88)&gt;=G88,"Payé",IF(N(H88)&gt;0,"Partiel","Impayé"))))</f>
        <v/>
      </c>
      <c r="M88" s="11"/>
    </row>
    <row r="89" customFormat="false" ht="15" hidden="false" customHeight="false" outlineLevel="0" collapsed="false">
      <c r="A89" s="14"/>
      <c r="B89" s="15" t="str">
        <f aca="false">IF($A89="","",IFERROR(INDEX(Adhérents!$B$5:$B$304,MATCH($A89,Adhérents!$A$5:$A$304,0))&amp;"","N° inconnu"))</f>
        <v/>
      </c>
      <c r="C89" s="15" t="str">
        <f aca="false">IF($A89="","",IFERROR(INDEX(Adhérents!$C$5:$C$304,MATCH($A89,Adhérents!$A$5:$A$304,0))&amp;"",""))</f>
        <v/>
      </c>
      <c r="D89" s="15" t="str">
        <f aca="false">IF($A89="","",IFERROR(INDEX(Adhérents!$I$5:$I$304,MATCH($A89,Adhérents!$A$5:$A$304,0))&amp;"",""))</f>
        <v/>
      </c>
      <c r="E89" s="16" t="str">
        <f aca="false">IF($A89="","",IFERROR(INDEX(Listes!$B$5:$B$14,MATCH($D89,Listes!$A$5:$A$14,0)),0))</f>
        <v/>
      </c>
      <c r="F89" s="17"/>
      <c r="G89" s="16" t="str">
        <f aca="false">IF($A89="","",MAX(E89-N(F89),0))</f>
        <v/>
      </c>
      <c r="H89" s="17"/>
      <c r="I89" s="16" t="str">
        <f aca="false">IF($A89="","",MAX(G89-N(H89),0))</f>
        <v/>
      </c>
      <c r="J89" s="12"/>
      <c r="K89" s="11"/>
      <c r="L89" s="13" t="str">
        <f aca="false">IF($A89="","",IF(G89=0,"Non dû",IF(N(H89)&gt;=G89,"Payé",IF(N(H89)&gt;0,"Partiel","Impayé"))))</f>
        <v/>
      </c>
      <c r="M89" s="11"/>
    </row>
    <row r="90" customFormat="false" ht="15" hidden="false" customHeight="false" outlineLevel="0" collapsed="false">
      <c r="A90" s="14"/>
      <c r="B90" s="15" t="str">
        <f aca="false">IF($A90="","",IFERROR(INDEX(Adhérents!$B$5:$B$304,MATCH($A90,Adhérents!$A$5:$A$304,0))&amp;"","N° inconnu"))</f>
        <v/>
      </c>
      <c r="C90" s="15" t="str">
        <f aca="false">IF($A90="","",IFERROR(INDEX(Adhérents!$C$5:$C$304,MATCH($A90,Adhérents!$A$5:$A$304,0))&amp;"",""))</f>
        <v/>
      </c>
      <c r="D90" s="15" t="str">
        <f aca="false">IF($A90="","",IFERROR(INDEX(Adhérents!$I$5:$I$304,MATCH($A90,Adhérents!$A$5:$A$304,0))&amp;"",""))</f>
        <v/>
      </c>
      <c r="E90" s="16" t="str">
        <f aca="false">IF($A90="","",IFERROR(INDEX(Listes!$B$5:$B$14,MATCH($D90,Listes!$A$5:$A$14,0)),0))</f>
        <v/>
      </c>
      <c r="F90" s="17"/>
      <c r="G90" s="16" t="str">
        <f aca="false">IF($A90="","",MAX(E90-N(F90),0))</f>
        <v/>
      </c>
      <c r="H90" s="17"/>
      <c r="I90" s="16" t="str">
        <f aca="false">IF($A90="","",MAX(G90-N(H90),0))</f>
        <v/>
      </c>
      <c r="J90" s="12"/>
      <c r="K90" s="11"/>
      <c r="L90" s="13" t="str">
        <f aca="false">IF($A90="","",IF(G90=0,"Non dû",IF(N(H90)&gt;=G90,"Payé",IF(N(H90)&gt;0,"Partiel","Impayé"))))</f>
        <v/>
      </c>
      <c r="M90" s="11"/>
    </row>
    <row r="91" customFormat="false" ht="15" hidden="false" customHeight="false" outlineLevel="0" collapsed="false">
      <c r="A91" s="14"/>
      <c r="B91" s="15" t="str">
        <f aca="false">IF($A91="","",IFERROR(INDEX(Adhérents!$B$5:$B$304,MATCH($A91,Adhérents!$A$5:$A$304,0))&amp;"","N° inconnu"))</f>
        <v/>
      </c>
      <c r="C91" s="15" t="str">
        <f aca="false">IF($A91="","",IFERROR(INDEX(Adhérents!$C$5:$C$304,MATCH($A91,Adhérents!$A$5:$A$304,0))&amp;"",""))</f>
        <v/>
      </c>
      <c r="D91" s="15" t="str">
        <f aca="false">IF($A91="","",IFERROR(INDEX(Adhérents!$I$5:$I$304,MATCH($A91,Adhérents!$A$5:$A$304,0))&amp;"",""))</f>
        <v/>
      </c>
      <c r="E91" s="16" t="str">
        <f aca="false">IF($A91="","",IFERROR(INDEX(Listes!$B$5:$B$14,MATCH($D91,Listes!$A$5:$A$14,0)),0))</f>
        <v/>
      </c>
      <c r="F91" s="17"/>
      <c r="G91" s="16" t="str">
        <f aca="false">IF($A91="","",MAX(E91-N(F91),0))</f>
        <v/>
      </c>
      <c r="H91" s="17"/>
      <c r="I91" s="16" t="str">
        <f aca="false">IF($A91="","",MAX(G91-N(H91),0))</f>
        <v/>
      </c>
      <c r="J91" s="12"/>
      <c r="K91" s="11"/>
      <c r="L91" s="13" t="str">
        <f aca="false">IF($A91="","",IF(G91=0,"Non dû",IF(N(H91)&gt;=G91,"Payé",IF(N(H91)&gt;0,"Partiel","Impayé"))))</f>
        <v/>
      </c>
      <c r="M91" s="11"/>
    </row>
    <row r="92" customFormat="false" ht="15" hidden="false" customHeight="false" outlineLevel="0" collapsed="false">
      <c r="A92" s="14"/>
      <c r="B92" s="15" t="str">
        <f aca="false">IF($A92="","",IFERROR(INDEX(Adhérents!$B$5:$B$304,MATCH($A92,Adhérents!$A$5:$A$304,0))&amp;"","N° inconnu"))</f>
        <v/>
      </c>
      <c r="C92" s="15" t="str">
        <f aca="false">IF($A92="","",IFERROR(INDEX(Adhérents!$C$5:$C$304,MATCH($A92,Adhérents!$A$5:$A$304,0))&amp;"",""))</f>
        <v/>
      </c>
      <c r="D92" s="15" t="str">
        <f aca="false">IF($A92="","",IFERROR(INDEX(Adhérents!$I$5:$I$304,MATCH($A92,Adhérents!$A$5:$A$304,0))&amp;"",""))</f>
        <v/>
      </c>
      <c r="E92" s="16" t="str">
        <f aca="false">IF($A92="","",IFERROR(INDEX(Listes!$B$5:$B$14,MATCH($D92,Listes!$A$5:$A$14,0)),0))</f>
        <v/>
      </c>
      <c r="F92" s="17"/>
      <c r="G92" s="16" t="str">
        <f aca="false">IF($A92="","",MAX(E92-N(F92),0))</f>
        <v/>
      </c>
      <c r="H92" s="17"/>
      <c r="I92" s="16" t="str">
        <f aca="false">IF($A92="","",MAX(G92-N(H92),0))</f>
        <v/>
      </c>
      <c r="J92" s="12"/>
      <c r="K92" s="11"/>
      <c r="L92" s="13" t="str">
        <f aca="false">IF($A92="","",IF(G92=0,"Non dû",IF(N(H92)&gt;=G92,"Payé",IF(N(H92)&gt;0,"Partiel","Impayé"))))</f>
        <v/>
      </c>
      <c r="M92" s="11"/>
    </row>
    <row r="93" customFormat="false" ht="15" hidden="false" customHeight="false" outlineLevel="0" collapsed="false">
      <c r="A93" s="14"/>
      <c r="B93" s="15" t="str">
        <f aca="false">IF($A93="","",IFERROR(INDEX(Adhérents!$B$5:$B$304,MATCH($A93,Adhérents!$A$5:$A$304,0))&amp;"","N° inconnu"))</f>
        <v/>
      </c>
      <c r="C93" s="15" t="str">
        <f aca="false">IF($A93="","",IFERROR(INDEX(Adhérents!$C$5:$C$304,MATCH($A93,Adhérents!$A$5:$A$304,0))&amp;"",""))</f>
        <v/>
      </c>
      <c r="D93" s="15" t="str">
        <f aca="false">IF($A93="","",IFERROR(INDEX(Adhérents!$I$5:$I$304,MATCH($A93,Adhérents!$A$5:$A$304,0))&amp;"",""))</f>
        <v/>
      </c>
      <c r="E93" s="16" t="str">
        <f aca="false">IF($A93="","",IFERROR(INDEX(Listes!$B$5:$B$14,MATCH($D93,Listes!$A$5:$A$14,0)),0))</f>
        <v/>
      </c>
      <c r="F93" s="17"/>
      <c r="G93" s="16" t="str">
        <f aca="false">IF($A93="","",MAX(E93-N(F93),0))</f>
        <v/>
      </c>
      <c r="H93" s="17"/>
      <c r="I93" s="16" t="str">
        <f aca="false">IF($A93="","",MAX(G93-N(H93),0))</f>
        <v/>
      </c>
      <c r="J93" s="12"/>
      <c r="K93" s="11"/>
      <c r="L93" s="13" t="str">
        <f aca="false">IF($A93="","",IF(G93=0,"Non dû",IF(N(H93)&gt;=G93,"Payé",IF(N(H93)&gt;0,"Partiel","Impayé"))))</f>
        <v/>
      </c>
      <c r="M93" s="11"/>
    </row>
    <row r="94" customFormat="false" ht="15" hidden="false" customHeight="false" outlineLevel="0" collapsed="false">
      <c r="A94" s="14"/>
      <c r="B94" s="15" t="str">
        <f aca="false">IF($A94="","",IFERROR(INDEX(Adhérents!$B$5:$B$304,MATCH($A94,Adhérents!$A$5:$A$304,0))&amp;"","N° inconnu"))</f>
        <v/>
      </c>
      <c r="C94" s="15" t="str">
        <f aca="false">IF($A94="","",IFERROR(INDEX(Adhérents!$C$5:$C$304,MATCH($A94,Adhérents!$A$5:$A$304,0))&amp;"",""))</f>
        <v/>
      </c>
      <c r="D94" s="15" t="str">
        <f aca="false">IF($A94="","",IFERROR(INDEX(Adhérents!$I$5:$I$304,MATCH($A94,Adhérents!$A$5:$A$304,0))&amp;"",""))</f>
        <v/>
      </c>
      <c r="E94" s="16" t="str">
        <f aca="false">IF($A94="","",IFERROR(INDEX(Listes!$B$5:$B$14,MATCH($D94,Listes!$A$5:$A$14,0)),0))</f>
        <v/>
      </c>
      <c r="F94" s="17"/>
      <c r="G94" s="16" t="str">
        <f aca="false">IF($A94="","",MAX(E94-N(F94),0))</f>
        <v/>
      </c>
      <c r="H94" s="17"/>
      <c r="I94" s="16" t="str">
        <f aca="false">IF($A94="","",MAX(G94-N(H94),0))</f>
        <v/>
      </c>
      <c r="J94" s="12"/>
      <c r="K94" s="11"/>
      <c r="L94" s="13" t="str">
        <f aca="false">IF($A94="","",IF(G94=0,"Non dû",IF(N(H94)&gt;=G94,"Payé",IF(N(H94)&gt;0,"Partiel","Impayé"))))</f>
        <v/>
      </c>
      <c r="M94" s="11"/>
    </row>
    <row r="95" customFormat="false" ht="15" hidden="false" customHeight="false" outlineLevel="0" collapsed="false">
      <c r="A95" s="14"/>
      <c r="B95" s="15" t="str">
        <f aca="false">IF($A95="","",IFERROR(INDEX(Adhérents!$B$5:$B$304,MATCH($A95,Adhérents!$A$5:$A$304,0))&amp;"","N° inconnu"))</f>
        <v/>
      </c>
      <c r="C95" s="15" t="str">
        <f aca="false">IF($A95="","",IFERROR(INDEX(Adhérents!$C$5:$C$304,MATCH($A95,Adhérents!$A$5:$A$304,0))&amp;"",""))</f>
        <v/>
      </c>
      <c r="D95" s="15" t="str">
        <f aca="false">IF($A95="","",IFERROR(INDEX(Adhérents!$I$5:$I$304,MATCH($A95,Adhérents!$A$5:$A$304,0))&amp;"",""))</f>
        <v/>
      </c>
      <c r="E95" s="16" t="str">
        <f aca="false">IF($A95="","",IFERROR(INDEX(Listes!$B$5:$B$14,MATCH($D95,Listes!$A$5:$A$14,0)),0))</f>
        <v/>
      </c>
      <c r="F95" s="17"/>
      <c r="G95" s="16" t="str">
        <f aca="false">IF($A95="","",MAX(E95-N(F95),0))</f>
        <v/>
      </c>
      <c r="H95" s="17"/>
      <c r="I95" s="16" t="str">
        <f aca="false">IF($A95="","",MAX(G95-N(H95),0))</f>
        <v/>
      </c>
      <c r="J95" s="12"/>
      <c r="K95" s="11"/>
      <c r="L95" s="13" t="str">
        <f aca="false">IF($A95="","",IF(G95=0,"Non dû",IF(N(H95)&gt;=G95,"Payé",IF(N(H95)&gt;0,"Partiel","Impayé"))))</f>
        <v/>
      </c>
      <c r="M95" s="11"/>
    </row>
    <row r="96" customFormat="false" ht="15" hidden="false" customHeight="false" outlineLevel="0" collapsed="false">
      <c r="A96" s="14"/>
      <c r="B96" s="15" t="str">
        <f aca="false">IF($A96="","",IFERROR(INDEX(Adhérents!$B$5:$B$304,MATCH($A96,Adhérents!$A$5:$A$304,0))&amp;"","N° inconnu"))</f>
        <v/>
      </c>
      <c r="C96" s="15" t="str">
        <f aca="false">IF($A96="","",IFERROR(INDEX(Adhérents!$C$5:$C$304,MATCH($A96,Adhérents!$A$5:$A$304,0))&amp;"",""))</f>
        <v/>
      </c>
      <c r="D96" s="15" t="str">
        <f aca="false">IF($A96="","",IFERROR(INDEX(Adhérents!$I$5:$I$304,MATCH($A96,Adhérents!$A$5:$A$304,0))&amp;"",""))</f>
        <v/>
      </c>
      <c r="E96" s="16" t="str">
        <f aca="false">IF($A96="","",IFERROR(INDEX(Listes!$B$5:$B$14,MATCH($D96,Listes!$A$5:$A$14,0)),0))</f>
        <v/>
      </c>
      <c r="F96" s="17"/>
      <c r="G96" s="16" t="str">
        <f aca="false">IF($A96="","",MAX(E96-N(F96),0))</f>
        <v/>
      </c>
      <c r="H96" s="17"/>
      <c r="I96" s="16" t="str">
        <f aca="false">IF($A96="","",MAX(G96-N(H96),0))</f>
        <v/>
      </c>
      <c r="J96" s="12"/>
      <c r="K96" s="11"/>
      <c r="L96" s="13" t="str">
        <f aca="false">IF($A96="","",IF(G96=0,"Non dû",IF(N(H96)&gt;=G96,"Payé",IF(N(H96)&gt;0,"Partiel","Impayé"))))</f>
        <v/>
      </c>
      <c r="M96" s="11"/>
    </row>
    <row r="97" customFormat="false" ht="15" hidden="false" customHeight="false" outlineLevel="0" collapsed="false">
      <c r="A97" s="14"/>
      <c r="B97" s="15" t="str">
        <f aca="false">IF($A97="","",IFERROR(INDEX(Adhérents!$B$5:$B$304,MATCH($A97,Adhérents!$A$5:$A$304,0))&amp;"","N° inconnu"))</f>
        <v/>
      </c>
      <c r="C97" s="15" t="str">
        <f aca="false">IF($A97="","",IFERROR(INDEX(Adhérents!$C$5:$C$304,MATCH($A97,Adhérents!$A$5:$A$304,0))&amp;"",""))</f>
        <v/>
      </c>
      <c r="D97" s="15" t="str">
        <f aca="false">IF($A97="","",IFERROR(INDEX(Adhérents!$I$5:$I$304,MATCH($A97,Adhérents!$A$5:$A$304,0))&amp;"",""))</f>
        <v/>
      </c>
      <c r="E97" s="16" t="str">
        <f aca="false">IF($A97="","",IFERROR(INDEX(Listes!$B$5:$B$14,MATCH($D97,Listes!$A$5:$A$14,0)),0))</f>
        <v/>
      </c>
      <c r="F97" s="17"/>
      <c r="G97" s="16" t="str">
        <f aca="false">IF($A97="","",MAX(E97-N(F97),0))</f>
        <v/>
      </c>
      <c r="H97" s="17"/>
      <c r="I97" s="16" t="str">
        <f aca="false">IF($A97="","",MAX(G97-N(H97),0))</f>
        <v/>
      </c>
      <c r="J97" s="12"/>
      <c r="K97" s="11"/>
      <c r="L97" s="13" t="str">
        <f aca="false">IF($A97="","",IF(G97=0,"Non dû",IF(N(H97)&gt;=G97,"Payé",IF(N(H97)&gt;0,"Partiel","Impayé"))))</f>
        <v/>
      </c>
      <c r="M97" s="11"/>
    </row>
    <row r="98" customFormat="false" ht="15" hidden="false" customHeight="false" outlineLevel="0" collapsed="false">
      <c r="A98" s="14"/>
      <c r="B98" s="15" t="str">
        <f aca="false">IF($A98="","",IFERROR(INDEX(Adhérents!$B$5:$B$304,MATCH($A98,Adhérents!$A$5:$A$304,0))&amp;"","N° inconnu"))</f>
        <v/>
      </c>
      <c r="C98" s="15" t="str">
        <f aca="false">IF($A98="","",IFERROR(INDEX(Adhérents!$C$5:$C$304,MATCH($A98,Adhérents!$A$5:$A$304,0))&amp;"",""))</f>
        <v/>
      </c>
      <c r="D98" s="15" t="str">
        <f aca="false">IF($A98="","",IFERROR(INDEX(Adhérents!$I$5:$I$304,MATCH($A98,Adhérents!$A$5:$A$304,0))&amp;"",""))</f>
        <v/>
      </c>
      <c r="E98" s="16" t="str">
        <f aca="false">IF($A98="","",IFERROR(INDEX(Listes!$B$5:$B$14,MATCH($D98,Listes!$A$5:$A$14,0)),0))</f>
        <v/>
      </c>
      <c r="F98" s="17"/>
      <c r="G98" s="16" t="str">
        <f aca="false">IF($A98="","",MAX(E98-N(F98),0))</f>
        <v/>
      </c>
      <c r="H98" s="17"/>
      <c r="I98" s="16" t="str">
        <f aca="false">IF($A98="","",MAX(G98-N(H98),0))</f>
        <v/>
      </c>
      <c r="J98" s="12"/>
      <c r="K98" s="11"/>
      <c r="L98" s="13" t="str">
        <f aca="false">IF($A98="","",IF(G98=0,"Non dû",IF(N(H98)&gt;=G98,"Payé",IF(N(H98)&gt;0,"Partiel","Impayé"))))</f>
        <v/>
      </c>
      <c r="M98" s="11"/>
    </row>
    <row r="99" customFormat="false" ht="15" hidden="false" customHeight="false" outlineLevel="0" collapsed="false">
      <c r="A99" s="14"/>
      <c r="B99" s="15" t="str">
        <f aca="false">IF($A99="","",IFERROR(INDEX(Adhérents!$B$5:$B$304,MATCH($A99,Adhérents!$A$5:$A$304,0))&amp;"","N° inconnu"))</f>
        <v/>
      </c>
      <c r="C99" s="15" t="str">
        <f aca="false">IF($A99="","",IFERROR(INDEX(Adhérents!$C$5:$C$304,MATCH($A99,Adhérents!$A$5:$A$304,0))&amp;"",""))</f>
        <v/>
      </c>
      <c r="D99" s="15" t="str">
        <f aca="false">IF($A99="","",IFERROR(INDEX(Adhérents!$I$5:$I$304,MATCH($A99,Adhérents!$A$5:$A$304,0))&amp;"",""))</f>
        <v/>
      </c>
      <c r="E99" s="16" t="str">
        <f aca="false">IF($A99="","",IFERROR(INDEX(Listes!$B$5:$B$14,MATCH($D99,Listes!$A$5:$A$14,0)),0))</f>
        <v/>
      </c>
      <c r="F99" s="17"/>
      <c r="G99" s="16" t="str">
        <f aca="false">IF($A99="","",MAX(E99-N(F99),0))</f>
        <v/>
      </c>
      <c r="H99" s="17"/>
      <c r="I99" s="16" t="str">
        <f aca="false">IF($A99="","",MAX(G99-N(H99),0))</f>
        <v/>
      </c>
      <c r="J99" s="12"/>
      <c r="K99" s="11"/>
      <c r="L99" s="13" t="str">
        <f aca="false">IF($A99="","",IF(G99=0,"Non dû",IF(N(H99)&gt;=G99,"Payé",IF(N(H99)&gt;0,"Partiel","Impayé"))))</f>
        <v/>
      </c>
      <c r="M99" s="11"/>
    </row>
    <row r="100" customFormat="false" ht="15" hidden="false" customHeight="false" outlineLevel="0" collapsed="false">
      <c r="A100" s="14"/>
      <c r="B100" s="15" t="str">
        <f aca="false">IF($A100="","",IFERROR(INDEX(Adhérents!$B$5:$B$304,MATCH($A100,Adhérents!$A$5:$A$304,0))&amp;"","N° inconnu"))</f>
        <v/>
      </c>
      <c r="C100" s="15" t="str">
        <f aca="false">IF($A100="","",IFERROR(INDEX(Adhérents!$C$5:$C$304,MATCH($A100,Adhérents!$A$5:$A$304,0))&amp;"",""))</f>
        <v/>
      </c>
      <c r="D100" s="15" t="str">
        <f aca="false">IF($A100="","",IFERROR(INDEX(Adhérents!$I$5:$I$304,MATCH($A100,Adhérents!$A$5:$A$304,0))&amp;"",""))</f>
        <v/>
      </c>
      <c r="E100" s="16" t="str">
        <f aca="false">IF($A100="","",IFERROR(INDEX(Listes!$B$5:$B$14,MATCH($D100,Listes!$A$5:$A$14,0)),0))</f>
        <v/>
      </c>
      <c r="F100" s="17"/>
      <c r="G100" s="16" t="str">
        <f aca="false">IF($A100="","",MAX(E100-N(F100),0))</f>
        <v/>
      </c>
      <c r="H100" s="17"/>
      <c r="I100" s="16" t="str">
        <f aca="false">IF($A100="","",MAX(G100-N(H100),0))</f>
        <v/>
      </c>
      <c r="J100" s="12"/>
      <c r="K100" s="11"/>
      <c r="L100" s="13" t="str">
        <f aca="false">IF($A100="","",IF(G100=0,"Non dû",IF(N(H100)&gt;=G100,"Payé",IF(N(H100)&gt;0,"Partiel","Impayé"))))</f>
        <v/>
      </c>
      <c r="M100" s="11"/>
    </row>
    <row r="101" customFormat="false" ht="15" hidden="false" customHeight="false" outlineLevel="0" collapsed="false">
      <c r="A101" s="14"/>
      <c r="B101" s="15" t="str">
        <f aca="false">IF($A101="","",IFERROR(INDEX(Adhérents!$B$5:$B$304,MATCH($A101,Adhérents!$A$5:$A$304,0))&amp;"","N° inconnu"))</f>
        <v/>
      </c>
      <c r="C101" s="15" t="str">
        <f aca="false">IF($A101="","",IFERROR(INDEX(Adhérents!$C$5:$C$304,MATCH($A101,Adhérents!$A$5:$A$304,0))&amp;"",""))</f>
        <v/>
      </c>
      <c r="D101" s="15" t="str">
        <f aca="false">IF($A101="","",IFERROR(INDEX(Adhérents!$I$5:$I$304,MATCH($A101,Adhérents!$A$5:$A$304,0))&amp;"",""))</f>
        <v/>
      </c>
      <c r="E101" s="16" t="str">
        <f aca="false">IF($A101="","",IFERROR(INDEX(Listes!$B$5:$B$14,MATCH($D101,Listes!$A$5:$A$14,0)),0))</f>
        <v/>
      </c>
      <c r="F101" s="17"/>
      <c r="G101" s="16" t="str">
        <f aca="false">IF($A101="","",MAX(E101-N(F101),0))</f>
        <v/>
      </c>
      <c r="H101" s="17"/>
      <c r="I101" s="16" t="str">
        <f aca="false">IF($A101="","",MAX(G101-N(H101),0))</f>
        <v/>
      </c>
      <c r="J101" s="12"/>
      <c r="K101" s="11"/>
      <c r="L101" s="13" t="str">
        <f aca="false">IF($A101="","",IF(G101=0,"Non dû",IF(N(H101)&gt;=G101,"Payé",IF(N(H101)&gt;0,"Partiel","Impayé"))))</f>
        <v/>
      </c>
      <c r="M101" s="11"/>
    </row>
    <row r="102" customFormat="false" ht="15" hidden="false" customHeight="false" outlineLevel="0" collapsed="false">
      <c r="A102" s="14"/>
      <c r="B102" s="15" t="str">
        <f aca="false">IF($A102="","",IFERROR(INDEX(Adhérents!$B$5:$B$304,MATCH($A102,Adhérents!$A$5:$A$304,0))&amp;"","N° inconnu"))</f>
        <v/>
      </c>
      <c r="C102" s="15" t="str">
        <f aca="false">IF($A102="","",IFERROR(INDEX(Adhérents!$C$5:$C$304,MATCH($A102,Adhérents!$A$5:$A$304,0))&amp;"",""))</f>
        <v/>
      </c>
      <c r="D102" s="15" t="str">
        <f aca="false">IF($A102="","",IFERROR(INDEX(Adhérents!$I$5:$I$304,MATCH($A102,Adhérents!$A$5:$A$304,0))&amp;"",""))</f>
        <v/>
      </c>
      <c r="E102" s="16" t="str">
        <f aca="false">IF($A102="","",IFERROR(INDEX(Listes!$B$5:$B$14,MATCH($D102,Listes!$A$5:$A$14,0)),0))</f>
        <v/>
      </c>
      <c r="F102" s="17"/>
      <c r="G102" s="16" t="str">
        <f aca="false">IF($A102="","",MAX(E102-N(F102),0))</f>
        <v/>
      </c>
      <c r="H102" s="17"/>
      <c r="I102" s="16" t="str">
        <f aca="false">IF($A102="","",MAX(G102-N(H102),0))</f>
        <v/>
      </c>
      <c r="J102" s="12"/>
      <c r="K102" s="11"/>
      <c r="L102" s="13" t="str">
        <f aca="false">IF($A102="","",IF(G102=0,"Non dû",IF(N(H102)&gt;=G102,"Payé",IF(N(H102)&gt;0,"Partiel","Impayé"))))</f>
        <v/>
      </c>
      <c r="M102" s="11"/>
    </row>
    <row r="103" customFormat="false" ht="15" hidden="false" customHeight="false" outlineLevel="0" collapsed="false">
      <c r="A103" s="14"/>
      <c r="B103" s="15" t="str">
        <f aca="false">IF($A103="","",IFERROR(INDEX(Adhérents!$B$5:$B$304,MATCH($A103,Adhérents!$A$5:$A$304,0))&amp;"","N° inconnu"))</f>
        <v/>
      </c>
      <c r="C103" s="15" t="str">
        <f aca="false">IF($A103="","",IFERROR(INDEX(Adhérents!$C$5:$C$304,MATCH($A103,Adhérents!$A$5:$A$304,0))&amp;"",""))</f>
        <v/>
      </c>
      <c r="D103" s="15" t="str">
        <f aca="false">IF($A103="","",IFERROR(INDEX(Adhérents!$I$5:$I$304,MATCH($A103,Adhérents!$A$5:$A$304,0))&amp;"",""))</f>
        <v/>
      </c>
      <c r="E103" s="16" t="str">
        <f aca="false">IF($A103="","",IFERROR(INDEX(Listes!$B$5:$B$14,MATCH($D103,Listes!$A$5:$A$14,0)),0))</f>
        <v/>
      </c>
      <c r="F103" s="17"/>
      <c r="G103" s="16" t="str">
        <f aca="false">IF($A103="","",MAX(E103-N(F103),0))</f>
        <v/>
      </c>
      <c r="H103" s="17"/>
      <c r="I103" s="16" t="str">
        <f aca="false">IF($A103="","",MAX(G103-N(H103),0))</f>
        <v/>
      </c>
      <c r="J103" s="12"/>
      <c r="K103" s="11"/>
      <c r="L103" s="13" t="str">
        <f aca="false">IF($A103="","",IF(G103=0,"Non dû",IF(N(H103)&gt;=G103,"Payé",IF(N(H103)&gt;0,"Partiel","Impayé"))))</f>
        <v/>
      </c>
      <c r="M103" s="11"/>
    </row>
    <row r="104" customFormat="false" ht="15" hidden="false" customHeight="false" outlineLevel="0" collapsed="false">
      <c r="A104" s="14"/>
      <c r="B104" s="15" t="str">
        <f aca="false">IF($A104="","",IFERROR(INDEX(Adhérents!$B$5:$B$304,MATCH($A104,Adhérents!$A$5:$A$304,0))&amp;"","N° inconnu"))</f>
        <v/>
      </c>
      <c r="C104" s="15" t="str">
        <f aca="false">IF($A104="","",IFERROR(INDEX(Adhérents!$C$5:$C$304,MATCH($A104,Adhérents!$A$5:$A$304,0))&amp;"",""))</f>
        <v/>
      </c>
      <c r="D104" s="15" t="str">
        <f aca="false">IF($A104="","",IFERROR(INDEX(Adhérents!$I$5:$I$304,MATCH($A104,Adhérents!$A$5:$A$304,0))&amp;"",""))</f>
        <v/>
      </c>
      <c r="E104" s="16" t="str">
        <f aca="false">IF($A104="","",IFERROR(INDEX(Listes!$B$5:$B$14,MATCH($D104,Listes!$A$5:$A$14,0)),0))</f>
        <v/>
      </c>
      <c r="F104" s="17"/>
      <c r="G104" s="16" t="str">
        <f aca="false">IF($A104="","",MAX(E104-N(F104),0))</f>
        <v/>
      </c>
      <c r="H104" s="17"/>
      <c r="I104" s="16" t="str">
        <f aca="false">IF($A104="","",MAX(G104-N(H104),0))</f>
        <v/>
      </c>
      <c r="J104" s="12"/>
      <c r="K104" s="11"/>
      <c r="L104" s="13" t="str">
        <f aca="false">IF($A104="","",IF(G104=0,"Non dû",IF(N(H104)&gt;=G104,"Payé",IF(N(H104)&gt;0,"Partiel","Impayé"))))</f>
        <v/>
      </c>
      <c r="M104" s="11"/>
    </row>
    <row r="105" customFormat="false" ht="15" hidden="false" customHeight="false" outlineLevel="0" collapsed="false">
      <c r="A105" s="14"/>
      <c r="B105" s="15" t="str">
        <f aca="false">IF($A105="","",IFERROR(INDEX(Adhérents!$B$5:$B$304,MATCH($A105,Adhérents!$A$5:$A$304,0))&amp;"","N° inconnu"))</f>
        <v/>
      </c>
      <c r="C105" s="15" t="str">
        <f aca="false">IF($A105="","",IFERROR(INDEX(Adhérents!$C$5:$C$304,MATCH($A105,Adhérents!$A$5:$A$304,0))&amp;"",""))</f>
        <v/>
      </c>
      <c r="D105" s="15" t="str">
        <f aca="false">IF($A105="","",IFERROR(INDEX(Adhérents!$I$5:$I$304,MATCH($A105,Adhérents!$A$5:$A$304,0))&amp;"",""))</f>
        <v/>
      </c>
      <c r="E105" s="16" t="str">
        <f aca="false">IF($A105="","",IFERROR(INDEX(Listes!$B$5:$B$14,MATCH($D105,Listes!$A$5:$A$14,0)),0))</f>
        <v/>
      </c>
      <c r="F105" s="17"/>
      <c r="G105" s="16" t="str">
        <f aca="false">IF($A105="","",MAX(E105-N(F105),0))</f>
        <v/>
      </c>
      <c r="H105" s="17"/>
      <c r="I105" s="16" t="str">
        <f aca="false">IF($A105="","",MAX(G105-N(H105),0))</f>
        <v/>
      </c>
      <c r="J105" s="12"/>
      <c r="K105" s="11"/>
      <c r="L105" s="13" t="str">
        <f aca="false">IF($A105="","",IF(G105=0,"Non dû",IF(N(H105)&gt;=G105,"Payé",IF(N(H105)&gt;0,"Partiel","Impayé"))))</f>
        <v/>
      </c>
      <c r="M105" s="11"/>
    </row>
    <row r="106" customFormat="false" ht="15" hidden="false" customHeight="false" outlineLevel="0" collapsed="false">
      <c r="A106" s="14"/>
      <c r="B106" s="15" t="str">
        <f aca="false">IF($A106="","",IFERROR(INDEX(Adhérents!$B$5:$B$304,MATCH($A106,Adhérents!$A$5:$A$304,0))&amp;"","N° inconnu"))</f>
        <v/>
      </c>
      <c r="C106" s="15" t="str">
        <f aca="false">IF($A106="","",IFERROR(INDEX(Adhérents!$C$5:$C$304,MATCH($A106,Adhérents!$A$5:$A$304,0))&amp;"",""))</f>
        <v/>
      </c>
      <c r="D106" s="15" t="str">
        <f aca="false">IF($A106="","",IFERROR(INDEX(Adhérents!$I$5:$I$304,MATCH($A106,Adhérents!$A$5:$A$304,0))&amp;"",""))</f>
        <v/>
      </c>
      <c r="E106" s="16" t="str">
        <f aca="false">IF($A106="","",IFERROR(INDEX(Listes!$B$5:$B$14,MATCH($D106,Listes!$A$5:$A$14,0)),0))</f>
        <v/>
      </c>
      <c r="F106" s="17"/>
      <c r="G106" s="16" t="str">
        <f aca="false">IF($A106="","",MAX(E106-N(F106),0))</f>
        <v/>
      </c>
      <c r="H106" s="17"/>
      <c r="I106" s="16" t="str">
        <f aca="false">IF($A106="","",MAX(G106-N(H106),0))</f>
        <v/>
      </c>
      <c r="J106" s="12"/>
      <c r="K106" s="11"/>
      <c r="L106" s="13" t="str">
        <f aca="false">IF($A106="","",IF(G106=0,"Non dû",IF(N(H106)&gt;=G106,"Payé",IF(N(H106)&gt;0,"Partiel","Impayé"))))</f>
        <v/>
      </c>
      <c r="M106" s="11"/>
    </row>
    <row r="107" customFormat="false" ht="15" hidden="false" customHeight="false" outlineLevel="0" collapsed="false">
      <c r="A107" s="14"/>
      <c r="B107" s="15" t="str">
        <f aca="false">IF($A107="","",IFERROR(INDEX(Adhérents!$B$5:$B$304,MATCH($A107,Adhérents!$A$5:$A$304,0))&amp;"","N° inconnu"))</f>
        <v/>
      </c>
      <c r="C107" s="15" t="str">
        <f aca="false">IF($A107="","",IFERROR(INDEX(Adhérents!$C$5:$C$304,MATCH($A107,Adhérents!$A$5:$A$304,0))&amp;"",""))</f>
        <v/>
      </c>
      <c r="D107" s="15" t="str">
        <f aca="false">IF($A107="","",IFERROR(INDEX(Adhérents!$I$5:$I$304,MATCH($A107,Adhérents!$A$5:$A$304,0))&amp;"",""))</f>
        <v/>
      </c>
      <c r="E107" s="16" t="str">
        <f aca="false">IF($A107="","",IFERROR(INDEX(Listes!$B$5:$B$14,MATCH($D107,Listes!$A$5:$A$14,0)),0))</f>
        <v/>
      </c>
      <c r="F107" s="17"/>
      <c r="G107" s="16" t="str">
        <f aca="false">IF($A107="","",MAX(E107-N(F107),0))</f>
        <v/>
      </c>
      <c r="H107" s="17"/>
      <c r="I107" s="16" t="str">
        <f aca="false">IF($A107="","",MAX(G107-N(H107),0))</f>
        <v/>
      </c>
      <c r="J107" s="12"/>
      <c r="K107" s="11"/>
      <c r="L107" s="13" t="str">
        <f aca="false">IF($A107="","",IF(G107=0,"Non dû",IF(N(H107)&gt;=G107,"Payé",IF(N(H107)&gt;0,"Partiel","Impayé"))))</f>
        <v/>
      </c>
      <c r="M107" s="11"/>
    </row>
    <row r="108" customFormat="false" ht="15" hidden="false" customHeight="false" outlineLevel="0" collapsed="false">
      <c r="A108" s="14"/>
      <c r="B108" s="15" t="str">
        <f aca="false">IF($A108="","",IFERROR(INDEX(Adhérents!$B$5:$B$304,MATCH($A108,Adhérents!$A$5:$A$304,0))&amp;"","N° inconnu"))</f>
        <v/>
      </c>
      <c r="C108" s="15" t="str">
        <f aca="false">IF($A108="","",IFERROR(INDEX(Adhérents!$C$5:$C$304,MATCH($A108,Adhérents!$A$5:$A$304,0))&amp;"",""))</f>
        <v/>
      </c>
      <c r="D108" s="15" t="str">
        <f aca="false">IF($A108="","",IFERROR(INDEX(Adhérents!$I$5:$I$304,MATCH($A108,Adhérents!$A$5:$A$304,0))&amp;"",""))</f>
        <v/>
      </c>
      <c r="E108" s="16" t="str">
        <f aca="false">IF($A108="","",IFERROR(INDEX(Listes!$B$5:$B$14,MATCH($D108,Listes!$A$5:$A$14,0)),0))</f>
        <v/>
      </c>
      <c r="F108" s="17"/>
      <c r="G108" s="16" t="str">
        <f aca="false">IF($A108="","",MAX(E108-N(F108),0))</f>
        <v/>
      </c>
      <c r="H108" s="17"/>
      <c r="I108" s="16" t="str">
        <f aca="false">IF($A108="","",MAX(G108-N(H108),0))</f>
        <v/>
      </c>
      <c r="J108" s="12"/>
      <c r="K108" s="11"/>
      <c r="L108" s="13" t="str">
        <f aca="false">IF($A108="","",IF(G108=0,"Non dû",IF(N(H108)&gt;=G108,"Payé",IF(N(H108)&gt;0,"Partiel","Impayé"))))</f>
        <v/>
      </c>
      <c r="M108" s="11"/>
    </row>
    <row r="109" customFormat="false" ht="15" hidden="false" customHeight="false" outlineLevel="0" collapsed="false">
      <c r="A109" s="14"/>
      <c r="B109" s="15" t="str">
        <f aca="false">IF($A109="","",IFERROR(INDEX(Adhérents!$B$5:$B$304,MATCH($A109,Adhérents!$A$5:$A$304,0))&amp;"","N° inconnu"))</f>
        <v/>
      </c>
      <c r="C109" s="15" t="str">
        <f aca="false">IF($A109="","",IFERROR(INDEX(Adhérents!$C$5:$C$304,MATCH($A109,Adhérents!$A$5:$A$304,0))&amp;"",""))</f>
        <v/>
      </c>
      <c r="D109" s="15" t="str">
        <f aca="false">IF($A109="","",IFERROR(INDEX(Adhérents!$I$5:$I$304,MATCH($A109,Adhérents!$A$5:$A$304,0))&amp;"",""))</f>
        <v/>
      </c>
      <c r="E109" s="16" t="str">
        <f aca="false">IF($A109="","",IFERROR(INDEX(Listes!$B$5:$B$14,MATCH($D109,Listes!$A$5:$A$14,0)),0))</f>
        <v/>
      </c>
      <c r="F109" s="17"/>
      <c r="G109" s="16" t="str">
        <f aca="false">IF($A109="","",MAX(E109-N(F109),0))</f>
        <v/>
      </c>
      <c r="H109" s="17"/>
      <c r="I109" s="16" t="str">
        <f aca="false">IF($A109="","",MAX(G109-N(H109),0))</f>
        <v/>
      </c>
      <c r="J109" s="12"/>
      <c r="K109" s="11"/>
      <c r="L109" s="13" t="str">
        <f aca="false">IF($A109="","",IF(G109=0,"Non dû",IF(N(H109)&gt;=G109,"Payé",IF(N(H109)&gt;0,"Partiel","Impayé"))))</f>
        <v/>
      </c>
      <c r="M109" s="11"/>
    </row>
    <row r="110" customFormat="false" ht="15" hidden="false" customHeight="false" outlineLevel="0" collapsed="false">
      <c r="A110" s="14"/>
      <c r="B110" s="15" t="str">
        <f aca="false">IF($A110="","",IFERROR(INDEX(Adhérents!$B$5:$B$304,MATCH($A110,Adhérents!$A$5:$A$304,0))&amp;"","N° inconnu"))</f>
        <v/>
      </c>
      <c r="C110" s="15" t="str">
        <f aca="false">IF($A110="","",IFERROR(INDEX(Adhérents!$C$5:$C$304,MATCH($A110,Adhérents!$A$5:$A$304,0))&amp;"",""))</f>
        <v/>
      </c>
      <c r="D110" s="15" t="str">
        <f aca="false">IF($A110="","",IFERROR(INDEX(Adhérents!$I$5:$I$304,MATCH($A110,Adhérents!$A$5:$A$304,0))&amp;"",""))</f>
        <v/>
      </c>
      <c r="E110" s="16" t="str">
        <f aca="false">IF($A110="","",IFERROR(INDEX(Listes!$B$5:$B$14,MATCH($D110,Listes!$A$5:$A$14,0)),0))</f>
        <v/>
      </c>
      <c r="F110" s="17"/>
      <c r="G110" s="16" t="str">
        <f aca="false">IF($A110="","",MAX(E110-N(F110),0))</f>
        <v/>
      </c>
      <c r="H110" s="17"/>
      <c r="I110" s="16" t="str">
        <f aca="false">IF($A110="","",MAX(G110-N(H110),0))</f>
        <v/>
      </c>
      <c r="J110" s="12"/>
      <c r="K110" s="11"/>
      <c r="L110" s="13" t="str">
        <f aca="false">IF($A110="","",IF(G110=0,"Non dû",IF(N(H110)&gt;=G110,"Payé",IF(N(H110)&gt;0,"Partiel","Impayé"))))</f>
        <v/>
      </c>
      <c r="M110" s="11"/>
    </row>
    <row r="111" customFormat="false" ht="15" hidden="false" customHeight="false" outlineLevel="0" collapsed="false">
      <c r="A111" s="14"/>
      <c r="B111" s="15" t="str">
        <f aca="false">IF($A111="","",IFERROR(INDEX(Adhérents!$B$5:$B$304,MATCH($A111,Adhérents!$A$5:$A$304,0))&amp;"","N° inconnu"))</f>
        <v/>
      </c>
      <c r="C111" s="15" t="str">
        <f aca="false">IF($A111="","",IFERROR(INDEX(Adhérents!$C$5:$C$304,MATCH($A111,Adhérents!$A$5:$A$304,0))&amp;"",""))</f>
        <v/>
      </c>
      <c r="D111" s="15" t="str">
        <f aca="false">IF($A111="","",IFERROR(INDEX(Adhérents!$I$5:$I$304,MATCH($A111,Adhérents!$A$5:$A$304,0))&amp;"",""))</f>
        <v/>
      </c>
      <c r="E111" s="16" t="str">
        <f aca="false">IF($A111="","",IFERROR(INDEX(Listes!$B$5:$B$14,MATCH($D111,Listes!$A$5:$A$14,0)),0))</f>
        <v/>
      </c>
      <c r="F111" s="17"/>
      <c r="G111" s="16" t="str">
        <f aca="false">IF($A111="","",MAX(E111-N(F111),0))</f>
        <v/>
      </c>
      <c r="H111" s="17"/>
      <c r="I111" s="16" t="str">
        <f aca="false">IF($A111="","",MAX(G111-N(H111),0))</f>
        <v/>
      </c>
      <c r="J111" s="12"/>
      <c r="K111" s="11"/>
      <c r="L111" s="13" t="str">
        <f aca="false">IF($A111="","",IF(G111=0,"Non dû",IF(N(H111)&gt;=G111,"Payé",IF(N(H111)&gt;0,"Partiel","Impayé"))))</f>
        <v/>
      </c>
      <c r="M111" s="11"/>
    </row>
    <row r="112" customFormat="false" ht="15" hidden="false" customHeight="false" outlineLevel="0" collapsed="false">
      <c r="A112" s="14"/>
      <c r="B112" s="15" t="str">
        <f aca="false">IF($A112="","",IFERROR(INDEX(Adhérents!$B$5:$B$304,MATCH($A112,Adhérents!$A$5:$A$304,0))&amp;"","N° inconnu"))</f>
        <v/>
      </c>
      <c r="C112" s="15" t="str">
        <f aca="false">IF($A112="","",IFERROR(INDEX(Adhérents!$C$5:$C$304,MATCH($A112,Adhérents!$A$5:$A$304,0))&amp;"",""))</f>
        <v/>
      </c>
      <c r="D112" s="15" t="str">
        <f aca="false">IF($A112="","",IFERROR(INDEX(Adhérents!$I$5:$I$304,MATCH($A112,Adhérents!$A$5:$A$304,0))&amp;"",""))</f>
        <v/>
      </c>
      <c r="E112" s="16" t="str">
        <f aca="false">IF($A112="","",IFERROR(INDEX(Listes!$B$5:$B$14,MATCH($D112,Listes!$A$5:$A$14,0)),0))</f>
        <v/>
      </c>
      <c r="F112" s="17"/>
      <c r="G112" s="16" t="str">
        <f aca="false">IF($A112="","",MAX(E112-N(F112),0))</f>
        <v/>
      </c>
      <c r="H112" s="17"/>
      <c r="I112" s="16" t="str">
        <f aca="false">IF($A112="","",MAX(G112-N(H112),0))</f>
        <v/>
      </c>
      <c r="J112" s="12"/>
      <c r="K112" s="11"/>
      <c r="L112" s="13" t="str">
        <f aca="false">IF($A112="","",IF(G112=0,"Non dû",IF(N(H112)&gt;=G112,"Payé",IF(N(H112)&gt;0,"Partiel","Impayé"))))</f>
        <v/>
      </c>
      <c r="M112" s="11"/>
    </row>
    <row r="113" customFormat="false" ht="15" hidden="false" customHeight="false" outlineLevel="0" collapsed="false">
      <c r="A113" s="14"/>
      <c r="B113" s="15" t="str">
        <f aca="false">IF($A113="","",IFERROR(INDEX(Adhérents!$B$5:$B$304,MATCH($A113,Adhérents!$A$5:$A$304,0))&amp;"","N° inconnu"))</f>
        <v/>
      </c>
      <c r="C113" s="15" t="str">
        <f aca="false">IF($A113="","",IFERROR(INDEX(Adhérents!$C$5:$C$304,MATCH($A113,Adhérents!$A$5:$A$304,0))&amp;"",""))</f>
        <v/>
      </c>
      <c r="D113" s="15" t="str">
        <f aca="false">IF($A113="","",IFERROR(INDEX(Adhérents!$I$5:$I$304,MATCH($A113,Adhérents!$A$5:$A$304,0))&amp;"",""))</f>
        <v/>
      </c>
      <c r="E113" s="16" t="str">
        <f aca="false">IF($A113="","",IFERROR(INDEX(Listes!$B$5:$B$14,MATCH($D113,Listes!$A$5:$A$14,0)),0))</f>
        <v/>
      </c>
      <c r="F113" s="17"/>
      <c r="G113" s="16" t="str">
        <f aca="false">IF($A113="","",MAX(E113-N(F113),0))</f>
        <v/>
      </c>
      <c r="H113" s="17"/>
      <c r="I113" s="16" t="str">
        <f aca="false">IF($A113="","",MAX(G113-N(H113),0))</f>
        <v/>
      </c>
      <c r="J113" s="12"/>
      <c r="K113" s="11"/>
      <c r="L113" s="13" t="str">
        <f aca="false">IF($A113="","",IF(G113=0,"Non dû",IF(N(H113)&gt;=G113,"Payé",IF(N(H113)&gt;0,"Partiel","Impayé"))))</f>
        <v/>
      </c>
      <c r="M113" s="11"/>
    </row>
    <row r="114" customFormat="false" ht="15" hidden="false" customHeight="false" outlineLevel="0" collapsed="false">
      <c r="A114" s="14"/>
      <c r="B114" s="15" t="str">
        <f aca="false">IF($A114="","",IFERROR(INDEX(Adhérents!$B$5:$B$304,MATCH($A114,Adhérents!$A$5:$A$304,0))&amp;"","N° inconnu"))</f>
        <v/>
      </c>
      <c r="C114" s="15" t="str">
        <f aca="false">IF($A114="","",IFERROR(INDEX(Adhérents!$C$5:$C$304,MATCH($A114,Adhérents!$A$5:$A$304,0))&amp;"",""))</f>
        <v/>
      </c>
      <c r="D114" s="15" t="str">
        <f aca="false">IF($A114="","",IFERROR(INDEX(Adhérents!$I$5:$I$304,MATCH($A114,Adhérents!$A$5:$A$304,0))&amp;"",""))</f>
        <v/>
      </c>
      <c r="E114" s="16" t="str">
        <f aca="false">IF($A114="","",IFERROR(INDEX(Listes!$B$5:$B$14,MATCH($D114,Listes!$A$5:$A$14,0)),0))</f>
        <v/>
      </c>
      <c r="F114" s="17"/>
      <c r="G114" s="16" t="str">
        <f aca="false">IF($A114="","",MAX(E114-N(F114),0))</f>
        <v/>
      </c>
      <c r="H114" s="17"/>
      <c r="I114" s="16" t="str">
        <f aca="false">IF($A114="","",MAX(G114-N(H114),0))</f>
        <v/>
      </c>
      <c r="J114" s="12"/>
      <c r="K114" s="11"/>
      <c r="L114" s="13" t="str">
        <f aca="false">IF($A114="","",IF(G114=0,"Non dû",IF(N(H114)&gt;=G114,"Payé",IF(N(H114)&gt;0,"Partiel","Impayé"))))</f>
        <v/>
      </c>
      <c r="M114" s="11"/>
    </row>
    <row r="115" customFormat="false" ht="15" hidden="false" customHeight="false" outlineLevel="0" collapsed="false">
      <c r="A115" s="14"/>
      <c r="B115" s="15" t="str">
        <f aca="false">IF($A115="","",IFERROR(INDEX(Adhérents!$B$5:$B$304,MATCH($A115,Adhérents!$A$5:$A$304,0))&amp;"","N° inconnu"))</f>
        <v/>
      </c>
      <c r="C115" s="15" t="str">
        <f aca="false">IF($A115="","",IFERROR(INDEX(Adhérents!$C$5:$C$304,MATCH($A115,Adhérents!$A$5:$A$304,0))&amp;"",""))</f>
        <v/>
      </c>
      <c r="D115" s="15" t="str">
        <f aca="false">IF($A115="","",IFERROR(INDEX(Adhérents!$I$5:$I$304,MATCH($A115,Adhérents!$A$5:$A$304,0))&amp;"",""))</f>
        <v/>
      </c>
      <c r="E115" s="16" t="str">
        <f aca="false">IF($A115="","",IFERROR(INDEX(Listes!$B$5:$B$14,MATCH($D115,Listes!$A$5:$A$14,0)),0))</f>
        <v/>
      </c>
      <c r="F115" s="17"/>
      <c r="G115" s="16" t="str">
        <f aca="false">IF($A115="","",MAX(E115-N(F115),0))</f>
        <v/>
      </c>
      <c r="H115" s="17"/>
      <c r="I115" s="16" t="str">
        <f aca="false">IF($A115="","",MAX(G115-N(H115),0))</f>
        <v/>
      </c>
      <c r="J115" s="12"/>
      <c r="K115" s="11"/>
      <c r="L115" s="13" t="str">
        <f aca="false">IF($A115="","",IF(G115=0,"Non dû",IF(N(H115)&gt;=G115,"Payé",IF(N(H115)&gt;0,"Partiel","Impayé"))))</f>
        <v/>
      </c>
      <c r="M115" s="11"/>
    </row>
    <row r="116" customFormat="false" ht="15" hidden="false" customHeight="false" outlineLevel="0" collapsed="false">
      <c r="A116" s="14"/>
      <c r="B116" s="15" t="str">
        <f aca="false">IF($A116="","",IFERROR(INDEX(Adhérents!$B$5:$B$304,MATCH($A116,Adhérents!$A$5:$A$304,0))&amp;"","N° inconnu"))</f>
        <v/>
      </c>
      <c r="C116" s="15" t="str">
        <f aca="false">IF($A116="","",IFERROR(INDEX(Adhérents!$C$5:$C$304,MATCH($A116,Adhérents!$A$5:$A$304,0))&amp;"",""))</f>
        <v/>
      </c>
      <c r="D116" s="15" t="str">
        <f aca="false">IF($A116="","",IFERROR(INDEX(Adhérents!$I$5:$I$304,MATCH($A116,Adhérents!$A$5:$A$304,0))&amp;"",""))</f>
        <v/>
      </c>
      <c r="E116" s="16" t="str">
        <f aca="false">IF($A116="","",IFERROR(INDEX(Listes!$B$5:$B$14,MATCH($D116,Listes!$A$5:$A$14,0)),0))</f>
        <v/>
      </c>
      <c r="F116" s="17"/>
      <c r="G116" s="16" t="str">
        <f aca="false">IF($A116="","",MAX(E116-N(F116),0))</f>
        <v/>
      </c>
      <c r="H116" s="17"/>
      <c r="I116" s="16" t="str">
        <f aca="false">IF($A116="","",MAX(G116-N(H116),0))</f>
        <v/>
      </c>
      <c r="J116" s="12"/>
      <c r="K116" s="11"/>
      <c r="L116" s="13" t="str">
        <f aca="false">IF($A116="","",IF(G116=0,"Non dû",IF(N(H116)&gt;=G116,"Payé",IF(N(H116)&gt;0,"Partiel","Impayé"))))</f>
        <v/>
      </c>
      <c r="M116" s="11"/>
    </row>
    <row r="117" customFormat="false" ht="15" hidden="false" customHeight="false" outlineLevel="0" collapsed="false">
      <c r="A117" s="14"/>
      <c r="B117" s="15" t="str">
        <f aca="false">IF($A117="","",IFERROR(INDEX(Adhérents!$B$5:$B$304,MATCH($A117,Adhérents!$A$5:$A$304,0))&amp;"","N° inconnu"))</f>
        <v/>
      </c>
      <c r="C117" s="15" t="str">
        <f aca="false">IF($A117="","",IFERROR(INDEX(Adhérents!$C$5:$C$304,MATCH($A117,Adhérents!$A$5:$A$304,0))&amp;"",""))</f>
        <v/>
      </c>
      <c r="D117" s="15" t="str">
        <f aca="false">IF($A117="","",IFERROR(INDEX(Adhérents!$I$5:$I$304,MATCH($A117,Adhérents!$A$5:$A$304,0))&amp;"",""))</f>
        <v/>
      </c>
      <c r="E117" s="16" t="str">
        <f aca="false">IF($A117="","",IFERROR(INDEX(Listes!$B$5:$B$14,MATCH($D117,Listes!$A$5:$A$14,0)),0))</f>
        <v/>
      </c>
      <c r="F117" s="17"/>
      <c r="G117" s="16" t="str">
        <f aca="false">IF($A117="","",MAX(E117-N(F117),0))</f>
        <v/>
      </c>
      <c r="H117" s="17"/>
      <c r="I117" s="16" t="str">
        <f aca="false">IF($A117="","",MAX(G117-N(H117),0))</f>
        <v/>
      </c>
      <c r="J117" s="12"/>
      <c r="K117" s="11"/>
      <c r="L117" s="13" t="str">
        <f aca="false">IF($A117="","",IF(G117=0,"Non dû",IF(N(H117)&gt;=G117,"Payé",IF(N(H117)&gt;0,"Partiel","Impayé"))))</f>
        <v/>
      </c>
      <c r="M117" s="11"/>
    </row>
    <row r="118" customFormat="false" ht="15" hidden="false" customHeight="false" outlineLevel="0" collapsed="false">
      <c r="A118" s="14"/>
      <c r="B118" s="15" t="str">
        <f aca="false">IF($A118="","",IFERROR(INDEX(Adhérents!$B$5:$B$304,MATCH($A118,Adhérents!$A$5:$A$304,0))&amp;"","N° inconnu"))</f>
        <v/>
      </c>
      <c r="C118" s="15" t="str">
        <f aca="false">IF($A118="","",IFERROR(INDEX(Adhérents!$C$5:$C$304,MATCH($A118,Adhérents!$A$5:$A$304,0))&amp;"",""))</f>
        <v/>
      </c>
      <c r="D118" s="15" t="str">
        <f aca="false">IF($A118="","",IFERROR(INDEX(Adhérents!$I$5:$I$304,MATCH($A118,Adhérents!$A$5:$A$304,0))&amp;"",""))</f>
        <v/>
      </c>
      <c r="E118" s="16" t="str">
        <f aca="false">IF($A118="","",IFERROR(INDEX(Listes!$B$5:$B$14,MATCH($D118,Listes!$A$5:$A$14,0)),0))</f>
        <v/>
      </c>
      <c r="F118" s="17"/>
      <c r="G118" s="16" t="str">
        <f aca="false">IF($A118="","",MAX(E118-N(F118),0))</f>
        <v/>
      </c>
      <c r="H118" s="17"/>
      <c r="I118" s="16" t="str">
        <f aca="false">IF($A118="","",MAX(G118-N(H118),0))</f>
        <v/>
      </c>
      <c r="J118" s="12"/>
      <c r="K118" s="11"/>
      <c r="L118" s="13" t="str">
        <f aca="false">IF($A118="","",IF(G118=0,"Non dû",IF(N(H118)&gt;=G118,"Payé",IF(N(H118)&gt;0,"Partiel","Impayé"))))</f>
        <v/>
      </c>
      <c r="M118" s="11"/>
    </row>
    <row r="119" customFormat="false" ht="15" hidden="false" customHeight="false" outlineLevel="0" collapsed="false">
      <c r="A119" s="14"/>
      <c r="B119" s="15" t="str">
        <f aca="false">IF($A119="","",IFERROR(INDEX(Adhérents!$B$5:$B$304,MATCH($A119,Adhérents!$A$5:$A$304,0))&amp;"","N° inconnu"))</f>
        <v/>
      </c>
      <c r="C119" s="15" t="str">
        <f aca="false">IF($A119="","",IFERROR(INDEX(Adhérents!$C$5:$C$304,MATCH($A119,Adhérents!$A$5:$A$304,0))&amp;"",""))</f>
        <v/>
      </c>
      <c r="D119" s="15" t="str">
        <f aca="false">IF($A119="","",IFERROR(INDEX(Adhérents!$I$5:$I$304,MATCH($A119,Adhérents!$A$5:$A$304,0))&amp;"",""))</f>
        <v/>
      </c>
      <c r="E119" s="16" t="str">
        <f aca="false">IF($A119="","",IFERROR(INDEX(Listes!$B$5:$B$14,MATCH($D119,Listes!$A$5:$A$14,0)),0))</f>
        <v/>
      </c>
      <c r="F119" s="17"/>
      <c r="G119" s="16" t="str">
        <f aca="false">IF($A119="","",MAX(E119-N(F119),0))</f>
        <v/>
      </c>
      <c r="H119" s="17"/>
      <c r="I119" s="16" t="str">
        <f aca="false">IF($A119="","",MAX(G119-N(H119),0))</f>
        <v/>
      </c>
      <c r="J119" s="12"/>
      <c r="K119" s="11"/>
      <c r="L119" s="13" t="str">
        <f aca="false">IF($A119="","",IF(G119=0,"Non dû",IF(N(H119)&gt;=G119,"Payé",IF(N(H119)&gt;0,"Partiel","Impayé"))))</f>
        <v/>
      </c>
      <c r="M119" s="11"/>
    </row>
    <row r="120" customFormat="false" ht="15" hidden="false" customHeight="false" outlineLevel="0" collapsed="false">
      <c r="A120" s="14"/>
      <c r="B120" s="15" t="str">
        <f aca="false">IF($A120="","",IFERROR(INDEX(Adhérents!$B$5:$B$304,MATCH($A120,Adhérents!$A$5:$A$304,0))&amp;"","N° inconnu"))</f>
        <v/>
      </c>
      <c r="C120" s="15" t="str">
        <f aca="false">IF($A120="","",IFERROR(INDEX(Adhérents!$C$5:$C$304,MATCH($A120,Adhérents!$A$5:$A$304,0))&amp;"",""))</f>
        <v/>
      </c>
      <c r="D120" s="15" t="str">
        <f aca="false">IF($A120="","",IFERROR(INDEX(Adhérents!$I$5:$I$304,MATCH($A120,Adhérents!$A$5:$A$304,0))&amp;"",""))</f>
        <v/>
      </c>
      <c r="E120" s="16" t="str">
        <f aca="false">IF($A120="","",IFERROR(INDEX(Listes!$B$5:$B$14,MATCH($D120,Listes!$A$5:$A$14,0)),0))</f>
        <v/>
      </c>
      <c r="F120" s="17"/>
      <c r="G120" s="16" t="str">
        <f aca="false">IF($A120="","",MAX(E120-N(F120),0))</f>
        <v/>
      </c>
      <c r="H120" s="17"/>
      <c r="I120" s="16" t="str">
        <f aca="false">IF($A120="","",MAX(G120-N(H120),0))</f>
        <v/>
      </c>
      <c r="J120" s="12"/>
      <c r="K120" s="11"/>
      <c r="L120" s="13" t="str">
        <f aca="false">IF($A120="","",IF(G120=0,"Non dû",IF(N(H120)&gt;=G120,"Payé",IF(N(H120)&gt;0,"Partiel","Impayé"))))</f>
        <v/>
      </c>
      <c r="M120" s="11"/>
    </row>
    <row r="121" customFormat="false" ht="15" hidden="false" customHeight="false" outlineLevel="0" collapsed="false">
      <c r="A121" s="14"/>
      <c r="B121" s="15" t="str">
        <f aca="false">IF($A121="","",IFERROR(INDEX(Adhérents!$B$5:$B$304,MATCH($A121,Adhérents!$A$5:$A$304,0))&amp;"","N° inconnu"))</f>
        <v/>
      </c>
      <c r="C121" s="15" t="str">
        <f aca="false">IF($A121="","",IFERROR(INDEX(Adhérents!$C$5:$C$304,MATCH($A121,Adhérents!$A$5:$A$304,0))&amp;"",""))</f>
        <v/>
      </c>
      <c r="D121" s="15" t="str">
        <f aca="false">IF($A121="","",IFERROR(INDEX(Adhérents!$I$5:$I$304,MATCH($A121,Adhérents!$A$5:$A$304,0))&amp;"",""))</f>
        <v/>
      </c>
      <c r="E121" s="16" t="str">
        <f aca="false">IF($A121="","",IFERROR(INDEX(Listes!$B$5:$B$14,MATCH($D121,Listes!$A$5:$A$14,0)),0))</f>
        <v/>
      </c>
      <c r="F121" s="17"/>
      <c r="G121" s="16" t="str">
        <f aca="false">IF($A121="","",MAX(E121-N(F121),0))</f>
        <v/>
      </c>
      <c r="H121" s="17"/>
      <c r="I121" s="16" t="str">
        <f aca="false">IF($A121="","",MAX(G121-N(H121),0))</f>
        <v/>
      </c>
      <c r="J121" s="12"/>
      <c r="K121" s="11"/>
      <c r="L121" s="13" t="str">
        <f aca="false">IF($A121="","",IF(G121=0,"Non dû",IF(N(H121)&gt;=G121,"Payé",IF(N(H121)&gt;0,"Partiel","Impayé"))))</f>
        <v/>
      </c>
      <c r="M121" s="11"/>
    </row>
    <row r="122" customFormat="false" ht="15" hidden="false" customHeight="false" outlineLevel="0" collapsed="false">
      <c r="A122" s="14"/>
      <c r="B122" s="15" t="str">
        <f aca="false">IF($A122="","",IFERROR(INDEX(Adhérents!$B$5:$B$304,MATCH($A122,Adhérents!$A$5:$A$304,0))&amp;"","N° inconnu"))</f>
        <v/>
      </c>
      <c r="C122" s="15" t="str">
        <f aca="false">IF($A122="","",IFERROR(INDEX(Adhérents!$C$5:$C$304,MATCH($A122,Adhérents!$A$5:$A$304,0))&amp;"",""))</f>
        <v/>
      </c>
      <c r="D122" s="15" t="str">
        <f aca="false">IF($A122="","",IFERROR(INDEX(Adhérents!$I$5:$I$304,MATCH($A122,Adhérents!$A$5:$A$304,0))&amp;"",""))</f>
        <v/>
      </c>
      <c r="E122" s="16" t="str">
        <f aca="false">IF($A122="","",IFERROR(INDEX(Listes!$B$5:$B$14,MATCH($D122,Listes!$A$5:$A$14,0)),0))</f>
        <v/>
      </c>
      <c r="F122" s="17"/>
      <c r="G122" s="16" t="str">
        <f aca="false">IF($A122="","",MAX(E122-N(F122),0))</f>
        <v/>
      </c>
      <c r="H122" s="17"/>
      <c r="I122" s="16" t="str">
        <f aca="false">IF($A122="","",MAX(G122-N(H122),0))</f>
        <v/>
      </c>
      <c r="J122" s="12"/>
      <c r="K122" s="11"/>
      <c r="L122" s="13" t="str">
        <f aca="false">IF($A122="","",IF(G122=0,"Non dû",IF(N(H122)&gt;=G122,"Payé",IF(N(H122)&gt;0,"Partiel","Impayé"))))</f>
        <v/>
      </c>
      <c r="M122" s="11"/>
    </row>
    <row r="123" customFormat="false" ht="15" hidden="false" customHeight="false" outlineLevel="0" collapsed="false">
      <c r="A123" s="14"/>
      <c r="B123" s="15" t="str">
        <f aca="false">IF($A123="","",IFERROR(INDEX(Adhérents!$B$5:$B$304,MATCH($A123,Adhérents!$A$5:$A$304,0))&amp;"","N° inconnu"))</f>
        <v/>
      </c>
      <c r="C123" s="15" t="str">
        <f aca="false">IF($A123="","",IFERROR(INDEX(Adhérents!$C$5:$C$304,MATCH($A123,Adhérents!$A$5:$A$304,0))&amp;"",""))</f>
        <v/>
      </c>
      <c r="D123" s="15" t="str">
        <f aca="false">IF($A123="","",IFERROR(INDEX(Adhérents!$I$5:$I$304,MATCH($A123,Adhérents!$A$5:$A$304,0))&amp;"",""))</f>
        <v/>
      </c>
      <c r="E123" s="16" t="str">
        <f aca="false">IF($A123="","",IFERROR(INDEX(Listes!$B$5:$B$14,MATCH($D123,Listes!$A$5:$A$14,0)),0))</f>
        <v/>
      </c>
      <c r="F123" s="17"/>
      <c r="G123" s="16" t="str">
        <f aca="false">IF($A123="","",MAX(E123-N(F123),0))</f>
        <v/>
      </c>
      <c r="H123" s="17"/>
      <c r="I123" s="16" t="str">
        <f aca="false">IF($A123="","",MAX(G123-N(H123),0))</f>
        <v/>
      </c>
      <c r="J123" s="12"/>
      <c r="K123" s="11"/>
      <c r="L123" s="13" t="str">
        <f aca="false">IF($A123="","",IF(G123=0,"Non dû",IF(N(H123)&gt;=G123,"Payé",IF(N(H123)&gt;0,"Partiel","Impayé"))))</f>
        <v/>
      </c>
      <c r="M123" s="11"/>
    </row>
    <row r="124" customFormat="false" ht="15" hidden="false" customHeight="false" outlineLevel="0" collapsed="false">
      <c r="A124" s="14"/>
      <c r="B124" s="15" t="str">
        <f aca="false">IF($A124="","",IFERROR(INDEX(Adhérents!$B$5:$B$304,MATCH($A124,Adhérents!$A$5:$A$304,0))&amp;"","N° inconnu"))</f>
        <v/>
      </c>
      <c r="C124" s="15" t="str">
        <f aca="false">IF($A124="","",IFERROR(INDEX(Adhérents!$C$5:$C$304,MATCH($A124,Adhérents!$A$5:$A$304,0))&amp;"",""))</f>
        <v/>
      </c>
      <c r="D124" s="15" t="str">
        <f aca="false">IF($A124="","",IFERROR(INDEX(Adhérents!$I$5:$I$304,MATCH($A124,Adhérents!$A$5:$A$304,0))&amp;"",""))</f>
        <v/>
      </c>
      <c r="E124" s="16" t="str">
        <f aca="false">IF($A124="","",IFERROR(INDEX(Listes!$B$5:$B$14,MATCH($D124,Listes!$A$5:$A$14,0)),0))</f>
        <v/>
      </c>
      <c r="F124" s="17"/>
      <c r="G124" s="16" t="str">
        <f aca="false">IF($A124="","",MAX(E124-N(F124),0))</f>
        <v/>
      </c>
      <c r="H124" s="17"/>
      <c r="I124" s="16" t="str">
        <f aca="false">IF($A124="","",MAX(G124-N(H124),0))</f>
        <v/>
      </c>
      <c r="J124" s="12"/>
      <c r="K124" s="11"/>
      <c r="L124" s="13" t="str">
        <f aca="false">IF($A124="","",IF(G124=0,"Non dû",IF(N(H124)&gt;=G124,"Payé",IF(N(H124)&gt;0,"Partiel","Impayé"))))</f>
        <v/>
      </c>
      <c r="M124" s="11"/>
    </row>
    <row r="125" customFormat="false" ht="15" hidden="false" customHeight="false" outlineLevel="0" collapsed="false">
      <c r="A125" s="14"/>
      <c r="B125" s="15" t="str">
        <f aca="false">IF($A125="","",IFERROR(INDEX(Adhérents!$B$5:$B$304,MATCH($A125,Adhérents!$A$5:$A$304,0))&amp;"","N° inconnu"))</f>
        <v/>
      </c>
      <c r="C125" s="15" t="str">
        <f aca="false">IF($A125="","",IFERROR(INDEX(Adhérents!$C$5:$C$304,MATCH($A125,Adhérents!$A$5:$A$304,0))&amp;"",""))</f>
        <v/>
      </c>
      <c r="D125" s="15" t="str">
        <f aca="false">IF($A125="","",IFERROR(INDEX(Adhérents!$I$5:$I$304,MATCH($A125,Adhérents!$A$5:$A$304,0))&amp;"",""))</f>
        <v/>
      </c>
      <c r="E125" s="16" t="str">
        <f aca="false">IF($A125="","",IFERROR(INDEX(Listes!$B$5:$B$14,MATCH($D125,Listes!$A$5:$A$14,0)),0))</f>
        <v/>
      </c>
      <c r="F125" s="17"/>
      <c r="G125" s="16" t="str">
        <f aca="false">IF($A125="","",MAX(E125-N(F125),0))</f>
        <v/>
      </c>
      <c r="H125" s="17"/>
      <c r="I125" s="16" t="str">
        <f aca="false">IF($A125="","",MAX(G125-N(H125),0))</f>
        <v/>
      </c>
      <c r="J125" s="12"/>
      <c r="K125" s="11"/>
      <c r="L125" s="13" t="str">
        <f aca="false">IF($A125="","",IF(G125=0,"Non dû",IF(N(H125)&gt;=G125,"Payé",IF(N(H125)&gt;0,"Partiel","Impayé"))))</f>
        <v/>
      </c>
      <c r="M125" s="11"/>
    </row>
    <row r="126" customFormat="false" ht="15" hidden="false" customHeight="false" outlineLevel="0" collapsed="false">
      <c r="A126" s="14"/>
      <c r="B126" s="15" t="str">
        <f aca="false">IF($A126="","",IFERROR(INDEX(Adhérents!$B$5:$B$304,MATCH($A126,Adhérents!$A$5:$A$304,0))&amp;"","N° inconnu"))</f>
        <v/>
      </c>
      <c r="C126" s="15" t="str">
        <f aca="false">IF($A126="","",IFERROR(INDEX(Adhérents!$C$5:$C$304,MATCH($A126,Adhérents!$A$5:$A$304,0))&amp;"",""))</f>
        <v/>
      </c>
      <c r="D126" s="15" t="str">
        <f aca="false">IF($A126="","",IFERROR(INDEX(Adhérents!$I$5:$I$304,MATCH($A126,Adhérents!$A$5:$A$304,0))&amp;"",""))</f>
        <v/>
      </c>
      <c r="E126" s="16" t="str">
        <f aca="false">IF($A126="","",IFERROR(INDEX(Listes!$B$5:$B$14,MATCH($D126,Listes!$A$5:$A$14,0)),0))</f>
        <v/>
      </c>
      <c r="F126" s="17"/>
      <c r="G126" s="16" t="str">
        <f aca="false">IF($A126="","",MAX(E126-N(F126),0))</f>
        <v/>
      </c>
      <c r="H126" s="17"/>
      <c r="I126" s="16" t="str">
        <f aca="false">IF($A126="","",MAX(G126-N(H126),0))</f>
        <v/>
      </c>
      <c r="J126" s="12"/>
      <c r="K126" s="11"/>
      <c r="L126" s="13" t="str">
        <f aca="false">IF($A126="","",IF(G126=0,"Non dû",IF(N(H126)&gt;=G126,"Payé",IF(N(H126)&gt;0,"Partiel","Impayé"))))</f>
        <v/>
      </c>
      <c r="M126" s="11"/>
    </row>
    <row r="127" customFormat="false" ht="15" hidden="false" customHeight="false" outlineLevel="0" collapsed="false">
      <c r="A127" s="14"/>
      <c r="B127" s="15" t="str">
        <f aca="false">IF($A127="","",IFERROR(INDEX(Adhérents!$B$5:$B$304,MATCH($A127,Adhérents!$A$5:$A$304,0))&amp;"","N° inconnu"))</f>
        <v/>
      </c>
      <c r="C127" s="15" t="str">
        <f aca="false">IF($A127="","",IFERROR(INDEX(Adhérents!$C$5:$C$304,MATCH($A127,Adhérents!$A$5:$A$304,0))&amp;"",""))</f>
        <v/>
      </c>
      <c r="D127" s="15" t="str">
        <f aca="false">IF($A127="","",IFERROR(INDEX(Adhérents!$I$5:$I$304,MATCH($A127,Adhérents!$A$5:$A$304,0))&amp;"",""))</f>
        <v/>
      </c>
      <c r="E127" s="16" t="str">
        <f aca="false">IF($A127="","",IFERROR(INDEX(Listes!$B$5:$B$14,MATCH($D127,Listes!$A$5:$A$14,0)),0))</f>
        <v/>
      </c>
      <c r="F127" s="17"/>
      <c r="G127" s="16" t="str">
        <f aca="false">IF($A127="","",MAX(E127-N(F127),0))</f>
        <v/>
      </c>
      <c r="H127" s="17"/>
      <c r="I127" s="16" t="str">
        <f aca="false">IF($A127="","",MAX(G127-N(H127),0))</f>
        <v/>
      </c>
      <c r="J127" s="12"/>
      <c r="K127" s="11"/>
      <c r="L127" s="13" t="str">
        <f aca="false">IF($A127="","",IF(G127=0,"Non dû",IF(N(H127)&gt;=G127,"Payé",IF(N(H127)&gt;0,"Partiel","Impayé"))))</f>
        <v/>
      </c>
      <c r="M127" s="11"/>
    </row>
    <row r="128" customFormat="false" ht="15" hidden="false" customHeight="false" outlineLevel="0" collapsed="false">
      <c r="A128" s="14"/>
      <c r="B128" s="15" t="str">
        <f aca="false">IF($A128="","",IFERROR(INDEX(Adhérents!$B$5:$B$304,MATCH($A128,Adhérents!$A$5:$A$304,0))&amp;"","N° inconnu"))</f>
        <v/>
      </c>
      <c r="C128" s="15" t="str">
        <f aca="false">IF($A128="","",IFERROR(INDEX(Adhérents!$C$5:$C$304,MATCH($A128,Adhérents!$A$5:$A$304,0))&amp;"",""))</f>
        <v/>
      </c>
      <c r="D128" s="15" t="str">
        <f aca="false">IF($A128="","",IFERROR(INDEX(Adhérents!$I$5:$I$304,MATCH($A128,Adhérents!$A$5:$A$304,0))&amp;"",""))</f>
        <v/>
      </c>
      <c r="E128" s="16" t="str">
        <f aca="false">IF($A128="","",IFERROR(INDEX(Listes!$B$5:$B$14,MATCH($D128,Listes!$A$5:$A$14,0)),0))</f>
        <v/>
      </c>
      <c r="F128" s="17"/>
      <c r="G128" s="16" t="str">
        <f aca="false">IF($A128="","",MAX(E128-N(F128),0))</f>
        <v/>
      </c>
      <c r="H128" s="17"/>
      <c r="I128" s="16" t="str">
        <f aca="false">IF($A128="","",MAX(G128-N(H128),0))</f>
        <v/>
      </c>
      <c r="J128" s="12"/>
      <c r="K128" s="11"/>
      <c r="L128" s="13" t="str">
        <f aca="false">IF($A128="","",IF(G128=0,"Non dû",IF(N(H128)&gt;=G128,"Payé",IF(N(H128)&gt;0,"Partiel","Impayé"))))</f>
        <v/>
      </c>
      <c r="M128" s="11"/>
    </row>
    <row r="129" customFormat="false" ht="15" hidden="false" customHeight="false" outlineLevel="0" collapsed="false">
      <c r="A129" s="14"/>
      <c r="B129" s="15" t="str">
        <f aca="false">IF($A129="","",IFERROR(INDEX(Adhérents!$B$5:$B$304,MATCH($A129,Adhérents!$A$5:$A$304,0))&amp;"","N° inconnu"))</f>
        <v/>
      </c>
      <c r="C129" s="15" t="str">
        <f aca="false">IF($A129="","",IFERROR(INDEX(Adhérents!$C$5:$C$304,MATCH($A129,Adhérents!$A$5:$A$304,0))&amp;"",""))</f>
        <v/>
      </c>
      <c r="D129" s="15" t="str">
        <f aca="false">IF($A129="","",IFERROR(INDEX(Adhérents!$I$5:$I$304,MATCH($A129,Adhérents!$A$5:$A$304,0))&amp;"",""))</f>
        <v/>
      </c>
      <c r="E129" s="16" t="str">
        <f aca="false">IF($A129="","",IFERROR(INDEX(Listes!$B$5:$B$14,MATCH($D129,Listes!$A$5:$A$14,0)),0))</f>
        <v/>
      </c>
      <c r="F129" s="17"/>
      <c r="G129" s="16" t="str">
        <f aca="false">IF($A129="","",MAX(E129-N(F129),0))</f>
        <v/>
      </c>
      <c r="H129" s="17"/>
      <c r="I129" s="16" t="str">
        <f aca="false">IF($A129="","",MAX(G129-N(H129),0))</f>
        <v/>
      </c>
      <c r="J129" s="12"/>
      <c r="K129" s="11"/>
      <c r="L129" s="13" t="str">
        <f aca="false">IF($A129="","",IF(G129=0,"Non dû",IF(N(H129)&gt;=G129,"Payé",IF(N(H129)&gt;0,"Partiel","Impayé"))))</f>
        <v/>
      </c>
      <c r="M129" s="11"/>
    </row>
    <row r="130" customFormat="false" ht="15" hidden="false" customHeight="false" outlineLevel="0" collapsed="false">
      <c r="A130" s="14"/>
      <c r="B130" s="15" t="str">
        <f aca="false">IF($A130="","",IFERROR(INDEX(Adhérents!$B$5:$B$304,MATCH($A130,Adhérents!$A$5:$A$304,0))&amp;"","N° inconnu"))</f>
        <v/>
      </c>
      <c r="C130" s="15" t="str">
        <f aca="false">IF($A130="","",IFERROR(INDEX(Adhérents!$C$5:$C$304,MATCH($A130,Adhérents!$A$5:$A$304,0))&amp;"",""))</f>
        <v/>
      </c>
      <c r="D130" s="15" t="str">
        <f aca="false">IF($A130="","",IFERROR(INDEX(Adhérents!$I$5:$I$304,MATCH($A130,Adhérents!$A$5:$A$304,0))&amp;"",""))</f>
        <v/>
      </c>
      <c r="E130" s="16" t="str">
        <f aca="false">IF($A130="","",IFERROR(INDEX(Listes!$B$5:$B$14,MATCH($D130,Listes!$A$5:$A$14,0)),0))</f>
        <v/>
      </c>
      <c r="F130" s="17"/>
      <c r="G130" s="16" t="str">
        <f aca="false">IF($A130="","",MAX(E130-N(F130),0))</f>
        <v/>
      </c>
      <c r="H130" s="17"/>
      <c r="I130" s="16" t="str">
        <f aca="false">IF($A130="","",MAX(G130-N(H130),0))</f>
        <v/>
      </c>
      <c r="J130" s="12"/>
      <c r="K130" s="11"/>
      <c r="L130" s="13" t="str">
        <f aca="false">IF($A130="","",IF(G130=0,"Non dû",IF(N(H130)&gt;=G130,"Payé",IF(N(H130)&gt;0,"Partiel","Impayé"))))</f>
        <v/>
      </c>
      <c r="M130" s="11"/>
    </row>
    <row r="131" customFormat="false" ht="15" hidden="false" customHeight="false" outlineLevel="0" collapsed="false">
      <c r="A131" s="14"/>
      <c r="B131" s="15" t="str">
        <f aca="false">IF($A131="","",IFERROR(INDEX(Adhérents!$B$5:$B$304,MATCH($A131,Adhérents!$A$5:$A$304,0))&amp;"","N° inconnu"))</f>
        <v/>
      </c>
      <c r="C131" s="15" t="str">
        <f aca="false">IF($A131="","",IFERROR(INDEX(Adhérents!$C$5:$C$304,MATCH($A131,Adhérents!$A$5:$A$304,0))&amp;"",""))</f>
        <v/>
      </c>
      <c r="D131" s="15" t="str">
        <f aca="false">IF($A131="","",IFERROR(INDEX(Adhérents!$I$5:$I$304,MATCH($A131,Adhérents!$A$5:$A$304,0))&amp;"",""))</f>
        <v/>
      </c>
      <c r="E131" s="16" t="str">
        <f aca="false">IF($A131="","",IFERROR(INDEX(Listes!$B$5:$B$14,MATCH($D131,Listes!$A$5:$A$14,0)),0))</f>
        <v/>
      </c>
      <c r="F131" s="17"/>
      <c r="G131" s="16" t="str">
        <f aca="false">IF($A131="","",MAX(E131-N(F131),0))</f>
        <v/>
      </c>
      <c r="H131" s="17"/>
      <c r="I131" s="16" t="str">
        <f aca="false">IF($A131="","",MAX(G131-N(H131),0))</f>
        <v/>
      </c>
      <c r="J131" s="12"/>
      <c r="K131" s="11"/>
      <c r="L131" s="13" t="str">
        <f aca="false">IF($A131="","",IF(G131=0,"Non dû",IF(N(H131)&gt;=G131,"Payé",IF(N(H131)&gt;0,"Partiel","Impayé"))))</f>
        <v/>
      </c>
      <c r="M131" s="11"/>
    </row>
    <row r="132" customFormat="false" ht="15" hidden="false" customHeight="false" outlineLevel="0" collapsed="false">
      <c r="A132" s="14"/>
      <c r="B132" s="15" t="str">
        <f aca="false">IF($A132="","",IFERROR(INDEX(Adhérents!$B$5:$B$304,MATCH($A132,Adhérents!$A$5:$A$304,0))&amp;"","N° inconnu"))</f>
        <v/>
      </c>
      <c r="C132" s="15" t="str">
        <f aca="false">IF($A132="","",IFERROR(INDEX(Adhérents!$C$5:$C$304,MATCH($A132,Adhérents!$A$5:$A$304,0))&amp;"",""))</f>
        <v/>
      </c>
      <c r="D132" s="15" t="str">
        <f aca="false">IF($A132="","",IFERROR(INDEX(Adhérents!$I$5:$I$304,MATCH($A132,Adhérents!$A$5:$A$304,0))&amp;"",""))</f>
        <v/>
      </c>
      <c r="E132" s="16" t="str">
        <f aca="false">IF($A132="","",IFERROR(INDEX(Listes!$B$5:$B$14,MATCH($D132,Listes!$A$5:$A$14,0)),0))</f>
        <v/>
      </c>
      <c r="F132" s="17"/>
      <c r="G132" s="16" t="str">
        <f aca="false">IF($A132="","",MAX(E132-N(F132),0))</f>
        <v/>
      </c>
      <c r="H132" s="17"/>
      <c r="I132" s="16" t="str">
        <f aca="false">IF($A132="","",MAX(G132-N(H132),0))</f>
        <v/>
      </c>
      <c r="J132" s="12"/>
      <c r="K132" s="11"/>
      <c r="L132" s="13" t="str">
        <f aca="false">IF($A132="","",IF(G132=0,"Non dû",IF(N(H132)&gt;=G132,"Payé",IF(N(H132)&gt;0,"Partiel","Impayé"))))</f>
        <v/>
      </c>
      <c r="M132" s="11"/>
    </row>
    <row r="133" customFormat="false" ht="15" hidden="false" customHeight="false" outlineLevel="0" collapsed="false">
      <c r="A133" s="14"/>
      <c r="B133" s="15" t="str">
        <f aca="false">IF($A133="","",IFERROR(INDEX(Adhérents!$B$5:$B$304,MATCH($A133,Adhérents!$A$5:$A$304,0))&amp;"","N° inconnu"))</f>
        <v/>
      </c>
      <c r="C133" s="15" t="str">
        <f aca="false">IF($A133="","",IFERROR(INDEX(Adhérents!$C$5:$C$304,MATCH($A133,Adhérents!$A$5:$A$304,0))&amp;"",""))</f>
        <v/>
      </c>
      <c r="D133" s="15" t="str">
        <f aca="false">IF($A133="","",IFERROR(INDEX(Adhérents!$I$5:$I$304,MATCH($A133,Adhérents!$A$5:$A$304,0))&amp;"",""))</f>
        <v/>
      </c>
      <c r="E133" s="16" t="str">
        <f aca="false">IF($A133="","",IFERROR(INDEX(Listes!$B$5:$B$14,MATCH($D133,Listes!$A$5:$A$14,0)),0))</f>
        <v/>
      </c>
      <c r="F133" s="17"/>
      <c r="G133" s="16" t="str">
        <f aca="false">IF($A133="","",MAX(E133-N(F133),0))</f>
        <v/>
      </c>
      <c r="H133" s="17"/>
      <c r="I133" s="16" t="str">
        <f aca="false">IF($A133="","",MAX(G133-N(H133),0))</f>
        <v/>
      </c>
      <c r="J133" s="12"/>
      <c r="K133" s="11"/>
      <c r="L133" s="13" t="str">
        <f aca="false">IF($A133="","",IF(G133=0,"Non dû",IF(N(H133)&gt;=G133,"Payé",IF(N(H133)&gt;0,"Partiel","Impayé"))))</f>
        <v/>
      </c>
      <c r="M133" s="11"/>
    </row>
    <row r="134" customFormat="false" ht="15" hidden="false" customHeight="false" outlineLevel="0" collapsed="false">
      <c r="A134" s="14"/>
      <c r="B134" s="15" t="str">
        <f aca="false">IF($A134="","",IFERROR(INDEX(Adhérents!$B$5:$B$304,MATCH($A134,Adhérents!$A$5:$A$304,0))&amp;"","N° inconnu"))</f>
        <v/>
      </c>
      <c r="C134" s="15" t="str">
        <f aca="false">IF($A134="","",IFERROR(INDEX(Adhérents!$C$5:$C$304,MATCH($A134,Adhérents!$A$5:$A$304,0))&amp;"",""))</f>
        <v/>
      </c>
      <c r="D134" s="15" t="str">
        <f aca="false">IF($A134="","",IFERROR(INDEX(Adhérents!$I$5:$I$304,MATCH($A134,Adhérents!$A$5:$A$304,0))&amp;"",""))</f>
        <v/>
      </c>
      <c r="E134" s="16" t="str">
        <f aca="false">IF($A134="","",IFERROR(INDEX(Listes!$B$5:$B$14,MATCH($D134,Listes!$A$5:$A$14,0)),0))</f>
        <v/>
      </c>
      <c r="F134" s="17"/>
      <c r="G134" s="16" t="str">
        <f aca="false">IF($A134="","",MAX(E134-N(F134),0))</f>
        <v/>
      </c>
      <c r="H134" s="17"/>
      <c r="I134" s="16" t="str">
        <f aca="false">IF($A134="","",MAX(G134-N(H134),0))</f>
        <v/>
      </c>
      <c r="J134" s="12"/>
      <c r="K134" s="11"/>
      <c r="L134" s="13" t="str">
        <f aca="false">IF($A134="","",IF(G134=0,"Non dû",IF(N(H134)&gt;=G134,"Payé",IF(N(H134)&gt;0,"Partiel","Impayé"))))</f>
        <v/>
      </c>
      <c r="M134" s="11"/>
    </row>
    <row r="135" customFormat="false" ht="15" hidden="false" customHeight="false" outlineLevel="0" collapsed="false">
      <c r="A135" s="14"/>
      <c r="B135" s="15" t="str">
        <f aca="false">IF($A135="","",IFERROR(INDEX(Adhérents!$B$5:$B$304,MATCH($A135,Adhérents!$A$5:$A$304,0))&amp;"","N° inconnu"))</f>
        <v/>
      </c>
      <c r="C135" s="15" t="str">
        <f aca="false">IF($A135="","",IFERROR(INDEX(Adhérents!$C$5:$C$304,MATCH($A135,Adhérents!$A$5:$A$304,0))&amp;"",""))</f>
        <v/>
      </c>
      <c r="D135" s="15" t="str">
        <f aca="false">IF($A135="","",IFERROR(INDEX(Adhérents!$I$5:$I$304,MATCH($A135,Adhérents!$A$5:$A$304,0))&amp;"",""))</f>
        <v/>
      </c>
      <c r="E135" s="16" t="str">
        <f aca="false">IF($A135="","",IFERROR(INDEX(Listes!$B$5:$B$14,MATCH($D135,Listes!$A$5:$A$14,0)),0))</f>
        <v/>
      </c>
      <c r="F135" s="17"/>
      <c r="G135" s="16" t="str">
        <f aca="false">IF($A135="","",MAX(E135-N(F135),0))</f>
        <v/>
      </c>
      <c r="H135" s="17"/>
      <c r="I135" s="16" t="str">
        <f aca="false">IF($A135="","",MAX(G135-N(H135),0))</f>
        <v/>
      </c>
      <c r="J135" s="12"/>
      <c r="K135" s="11"/>
      <c r="L135" s="13" t="str">
        <f aca="false">IF($A135="","",IF(G135=0,"Non dû",IF(N(H135)&gt;=G135,"Payé",IF(N(H135)&gt;0,"Partiel","Impayé"))))</f>
        <v/>
      </c>
      <c r="M135" s="11"/>
    </row>
    <row r="136" customFormat="false" ht="15" hidden="false" customHeight="false" outlineLevel="0" collapsed="false">
      <c r="A136" s="14"/>
      <c r="B136" s="15" t="str">
        <f aca="false">IF($A136="","",IFERROR(INDEX(Adhérents!$B$5:$B$304,MATCH($A136,Adhérents!$A$5:$A$304,0))&amp;"","N° inconnu"))</f>
        <v/>
      </c>
      <c r="C136" s="15" t="str">
        <f aca="false">IF($A136="","",IFERROR(INDEX(Adhérents!$C$5:$C$304,MATCH($A136,Adhérents!$A$5:$A$304,0))&amp;"",""))</f>
        <v/>
      </c>
      <c r="D136" s="15" t="str">
        <f aca="false">IF($A136="","",IFERROR(INDEX(Adhérents!$I$5:$I$304,MATCH($A136,Adhérents!$A$5:$A$304,0))&amp;"",""))</f>
        <v/>
      </c>
      <c r="E136" s="16" t="str">
        <f aca="false">IF($A136="","",IFERROR(INDEX(Listes!$B$5:$B$14,MATCH($D136,Listes!$A$5:$A$14,0)),0))</f>
        <v/>
      </c>
      <c r="F136" s="17"/>
      <c r="G136" s="16" t="str">
        <f aca="false">IF($A136="","",MAX(E136-N(F136),0))</f>
        <v/>
      </c>
      <c r="H136" s="17"/>
      <c r="I136" s="16" t="str">
        <f aca="false">IF($A136="","",MAX(G136-N(H136),0))</f>
        <v/>
      </c>
      <c r="J136" s="12"/>
      <c r="K136" s="11"/>
      <c r="L136" s="13" t="str">
        <f aca="false">IF($A136="","",IF(G136=0,"Non dû",IF(N(H136)&gt;=G136,"Payé",IF(N(H136)&gt;0,"Partiel","Impayé"))))</f>
        <v/>
      </c>
      <c r="M136" s="11"/>
    </row>
    <row r="137" customFormat="false" ht="15" hidden="false" customHeight="false" outlineLevel="0" collapsed="false">
      <c r="A137" s="14"/>
      <c r="B137" s="15" t="str">
        <f aca="false">IF($A137="","",IFERROR(INDEX(Adhérents!$B$5:$B$304,MATCH($A137,Adhérents!$A$5:$A$304,0))&amp;"","N° inconnu"))</f>
        <v/>
      </c>
      <c r="C137" s="15" t="str">
        <f aca="false">IF($A137="","",IFERROR(INDEX(Adhérents!$C$5:$C$304,MATCH($A137,Adhérents!$A$5:$A$304,0))&amp;"",""))</f>
        <v/>
      </c>
      <c r="D137" s="15" t="str">
        <f aca="false">IF($A137="","",IFERROR(INDEX(Adhérents!$I$5:$I$304,MATCH($A137,Adhérents!$A$5:$A$304,0))&amp;"",""))</f>
        <v/>
      </c>
      <c r="E137" s="16" t="str">
        <f aca="false">IF($A137="","",IFERROR(INDEX(Listes!$B$5:$B$14,MATCH($D137,Listes!$A$5:$A$14,0)),0))</f>
        <v/>
      </c>
      <c r="F137" s="17"/>
      <c r="G137" s="16" t="str">
        <f aca="false">IF($A137="","",MAX(E137-N(F137),0))</f>
        <v/>
      </c>
      <c r="H137" s="17"/>
      <c r="I137" s="16" t="str">
        <f aca="false">IF($A137="","",MAX(G137-N(H137),0))</f>
        <v/>
      </c>
      <c r="J137" s="12"/>
      <c r="K137" s="11"/>
      <c r="L137" s="13" t="str">
        <f aca="false">IF($A137="","",IF(G137=0,"Non dû",IF(N(H137)&gt;=G137,"Payé",IF(N(H137)&gt;0,"Partiel","Impayé"))))</f>
        <v/>
      </c>
      <c r="M137" s="11"/>
    </row>
    <row r="138" customFormat="false" ht="15" hidden="false" customHeight="false" outlineLevel="0" collapsed="false">
      <c r="A138" s="14"/>
      <c r="B138" s="15" t="str">
        <f aca="false">IF($A138="","",IFERROR(INDEX(Adhérents!$B$5:$B$304,MATCH($A138,Adhérents!$A$5:$A$304,0))&amp;"","N° inconnu"))</f>
        <v/>
      </c>
      <c r="C138" s="15" t="str">
        <f aca="false">IF($A138="","",IFERROR(INDEX(Adhérents!$C$5:$C$304,MATCH($A138,Adhérents!$A$5:$A$304,0))&amp;"",""))</f>
        <v/>
      </c>
      <c r="D138" s="15" t="str">
        <f aca="false">IF($A138="","",IFERROR(INDEX(Adhérents!$I$5:$I$304,MATCH($A138,Adhérents!$A$5:$A$304,0))&amp;"",""))</f>
        <v/>
      </c>
      <c r="E138" s="16" t="str">
        <f aca="false">IF($A138="","",IFERROR(INDEX(Listes!$B$5:$B$14,MATCH($D138,Listes!$A$5:$A$14,0)),0))</f>
        <v/>
      </c>
      <c r="F138" s="17"/>
      <c r="G138" s="16" t="str">
        <f aca="false">IF($A138="","",MAX(E138-N(F138),0))</f>
        <v/>
      </c>
      <c r="H138" s="17"/>
      <c r="I138" s="16" t="str">
        <f aca="false">IF($A138="","",MAX(G138-N(H138),0))</f>
        <v/>
      </c>
      <c r="J138" s="12"/>
      <c r="K138" s="11"/>
      <c r="L138" s="13" t="str">
        <f aca="false">IF($A138="","",IF(G138=0,"Non dû",IF(N(H138)&gt;=G138,"Payé",IF(N(H138)&gt;0,"Partiel","Impayé"))))</f>
        <v/>
      </c>
      <c r="M138" s="11"/>
    </row>
    <row r="139" customFormat="false" ht="15" hidden="false" customHeight="false" outlineLevel="0" collapsed="false">
      <c r="A139" s="14"/>
      <c r="B139" s="15" t="str">
        <f aca="false">IF($A139="","",IFERROR(INDEX(Adhérents!$B$5:$B$304,MATCH($A139,Adhérents!$A$5:$A$304,0))&amp;"","N° inconnu"))</f>
        <v/>
      </c>
      <c r="C139" s="15" t="str">
        <f aca="false">IF($A139="","",IFERROR(INDEX(Adhérents!$C$5:$C$304,MATCH($A139,Adhérents!$A$5:$A$304,0))&amp;"",""))</f>
        <v/>
      </c>
      <c r="D139" s="15" t="str">
        <f aca="false">IF($A139="","",IFERROR(INDEX(Adhérents!$I$5:$I$304,MATCH($A139,Adhérents!$A$5:$A$304,0))&amp;"",""))</f>
        <v/>
      </c>
      <c r="E139" s="16" t="str">
        <f aca="false">IF($A139="","",IFERROR(INDEX(Listes!$B$5:$B$14,MATCH($D139,Listes!$A$5:$A$14,0)),0))</f>
        <v/>
      </c>
      <c r="F139" s="17"/>
      <c r="G139" s="16" t="str">
        <f aca="false">IF($A139="","",MAX(E139-N(F139),0))</f>
        <v/>
      </c>
      <c r="H139" s="17"/>
      <c r="I139" s="16" t="str">
        <f aca="false">IF($A139="","",MAX(G139-N(H139),0))</f>
        <v/>
      </c>
      <c r="J139" s="12"/>
      <c r="K139" s="11"/>
      <c r="L139" s="13" t="str">
        <f aca="false">IF($A139="","",IF(G139=0,"Non dû",IF(N(H139)&gt;=G139,"Payé",IF(N(H139)&gt;0,"Partiel","Impayé"))))</f>
        <v/>
      </c>
      <c r="M139" s="11"/>
    </row>
    <row r="140" customFormat="false" ht="15" hidden="false" customHeight="false" outlineLevel="0" collapsed="false">
      <c r="A140" s="14"/>
      <c r="B140" s="15" t="str">
        <f aca="false">IF($A140="","",IFERROR(INDEX(Adhérents!$B$5:$B$304,MATCH($A140,Adhérents!$A$5:$A$304,0))&amp;"","N° inconnu"))</f>
        <v/>
      </c>
      <c r="C140" s="15" t="str">
        <f aca="false">IF($A140="","",IFERROR(INDEX(Adhérents!$C$5:$C$304,MATCH($A140,Adhérents!$A$5:$A$304,0))&amp;"",""))</f>
        <v/>
      </c>
      <c r="D140" s="15" t="str">
        <f aca="false">IF($A140="","",IFERROR(INDEX(Adhérents!$I$5:$I$304,MATCH($A140,Adhérents!$A$5:$A$304,0))&amp;"",""))</f>
        <v/>
      </c>
      <c r="E140" s="16" t="str">
        <f aca="false">IF($A140="","",IFERROR(INDEX(Listes!$B$5:$B$14,MATCH($D140,Listes!$A$5:$A$14,0)),0))</f>
        <v/>
      </c>
      <c r="F140" s="17"/>
      <c r="G140" s="16" t="str">
        <f aca="false">IF($A140="","",MAX(E140-N(F140),0))</f>
        <v/>
      </c>
      <c r="H140" s="17"/>
      <c r="I140" s="16" t="str">
        <f aca="false">IF($A140="","",MAX(G140-N(H140),0))</f>
        <v/>
      </c>
      <c r="J140" s="12"/>
      <c r="K140" s="11"/>
      <c r="L140" s="13" t="str">
        <f aca="false">IF($A140="","",IF(G140=0,"Non dû",IF(N(H140)&gt;=G140,"Payé",IF(N(H140)&gt;0,"Partiel","Impayé"))))</f>
        <v/>
      </c>
      <c r="M140" s="11"/>
    </row>
    <row r="141" customFormat="false" ht="15" hidden="false" customHeight="false" outlineLevel="0" collapsed="false">
      <c r="A141" s="14"/>
      <c r="B141" s="15" t="str">
        <f aca="false">IF($A141="","",IFERROR(INDEX(Adhérents!$B$5:$B$304,MATCH($A141,Adhérents!$A$5:$A$304,0))&amp;"","N° inconnu"))</f>
        <v/>
      </c>
      <c r="C141" s="15" t="str">
        <f aca="false">IF($A141="","",IFERROR(INDEX(Adhérents!$C$5:$C$304,MATCH($A141,Adhérents!$A$5:$A$304,0))&amp;"",""))</f>
        <v/>
      </c>
      <c r="D141" s="15" t="str">
        <f aca="false">IF($A141="","",IFERROR(INDEX(Adhérents!$I$5:$I$304,MATCH($A141,Adhérents!$A$5:$A$304,0))&amp;"",""))</f>
        <v/>
      </c>
      <c r="E141" s="16" t="str">
        <f aca="false">IF($A141="","",IFERROR(INDEX(Listes!$B$5:$B$14,MATCH($D141,Listes!$A$5:$A$14,0)),0))</f>
        <v/>
      </c>
      <c r="F141" s="17"/>
      <c r="G141" s="16" t="str">
        <f aca="false">IF($A141="","",MAX(E141-N(F141),0))</f>
        <v/>
      </c>
      <c r="H141" s="17"/>
      <c r="I141" s="16" t="str">
        <f aca="false">IF($A141="","",MAX(G141-N(H141),0))</f>
        <v/>
      </c>
      <c r="J141" s="12"/>
      <c r="K141" s="11"/>
      <c r="L141" s="13" t="str">
        <f aca="false">IF($A141="","",IF(G141=0,"Non dû",IF(N(H141)&gt;=G141,"Payé",IF(N(H141)&gt;0,"Partiel","Impayé"))))</f>
        <v/>
      </c>
      <c r="M141" s="11"/>
    </row>
    <row r="142" customFormat="false" ht="15" hidden="false" customHeight="false" outlineLevel="0" collapsed="false">
      <c r="A142" s="14"/>
      <c r="B142" s="15" t="str">
        <f aca="false">IF($A142="","",IFERROR(INDEX(Adhérents!$B$5:$B$304,MATCH($A142,Adhérents!$A$5:$A$304,0))&amp;"","N° inconnu"))</f>
        <v/>
      </c>
      <c r="C142" s="15" t="str">
        <f aca="false">IF($A142="","",IFERROR(INDEX(Adhérents!$C$5:$C$304,MATCH($A142,Adhérents!$A$5:$A$304,0))&amp;"",""))</f>
        <v/>
      </c>
      <c r="D142" s="15" t="str">
        <f aca="false">IF($A142="","",IFERROR(INDEX(Adhérents!$I$5:$I$304,MATCH($A142,Adhérents!$A$5:$A$304,0))&amp;"",""))</f>
        <v/>
      </c>
      <c r="E142" s="16" t="str">
        <f aca="false">IF($A142="","",IFERROR(INDEX(Listes!$B$5:$B$14,MATCH($D142,Listes!$A$5:$A$14,0)),0))</f>
        <v/>
      </c>
      <c r="F142" s="17"/>
      <c r="G142" s="16" t="str">
        <f aca="false">IF($A142="","",MAX(E142-N(F142),0))</f>
        <v/>
      </c>
      <c r="H142" s="17"/>
      <c r="I142" s="16" t="str">
        <f aca="false">IF($A142="","",MAX(G142-N(H142),0))</f>
        <v/>
      </c>
      <c r="J142" s="12"/>
      <c r="K142" s="11"/>
      <c r="L142" s="13" t="str">
        <f aca="false">IF($A142="","",IF(G142=0,"Non dû",IF(N(H142)&gt;=G142,"Payé",IF(N(H142)&gt;0,"Partiel","Impayé"))))</f>
        <v/>
      </c>
      <c r="M142" s="11"/>
    </row>
    <row r="143" customFormat="false" ht="15" hidden="false" customHeight="false" outlineLevel="0" collapsed="false">
      <c r="A143" s="14"/>
      <c r="B143" s="15" t="str">
        <f aca="false">IF($A143="","",IFERROR(INDEX(Adhérents!$B$5:$B$304,MATCH($A143,Adhérents!$A$5:$A$304,0))&amp;"","N° inconnu"))</f>
        <v/>
      </c>
      <c r="C143" s="15" t="str">
        <f aca="false">IF($A143="","",IFERROR(INDEX(Adhérents!$C$5:$C$304,MATCH($A143,Adhérents!$A$5:$A$304,0))&amp;"",""))</f>
        <v/>
      </c>
      <c r="D143" s="15" t="str">
        <f aca="false">IF($A143="","",IFERROR(INDEX(Adhérents!$I$5:$I$304,MATCH($A143,Adhérents!$A$5:$A$304,0))&amp;"",""))</f>
        <v/>
      </c>
      <c r="E143" s="16" t="str">
        <f aca="false">IF($A143="","",IFERROR(INDEX(Listes!$B$5:$B$14,MATCH($D143,Listes!$A$5:$A$14,0)),0))</f>
        <v/>
      </c>
      <c r="F143" s="17"/>
      <c r="G143" s="16" t="str">
        <f aca="false">IF($A143="","",MAX(E143-N(F143),0))</f>
        <v/>
      </c>
      <c r="H143" s="17"/>
      <c r="I143" s="16" t="str">
        <f aca="false">IF($A143="","",MAX(G143-N(H143),0))</f>
        <v/>
      </c>
      <c r="J143" s="12"/>
      <c r="K143" s="11"/>
      <c r="L143" s="13" t="str">
        <f aca="false">IF($A143="","",IF(G143=0,"Non dû",IF(N(H143)&gt;=G143,"Payé",IF(N(H143)&gt;0,"Partiel","Impayé"))))</f>
        <v/>
      </c>
      <c r="M143" s="11"/>
    </row>
    <row r="144" customFormat="false" ht="15" hidden="false" customHeight="false" outlineLevel="0" collapsed="false">
      <c r="A144" s="14"/>
      <c r="B144" s="15" t="str">
        <f aca="false">IF($A144="","",IFERROR(INDEX(Adhérents!$B$5:$B$304,MATCH($A144,Adhérents!$A$5:$A$304,0))&amp;"","N° inconnu"))</f>
        <v/>
      </c>
      <c r="C144" s="15" t="str">
        <f aca="false">IF($A144="","",IFERROR(INDEX(Adhérents!$C$5:$C$304,MATCH($A144,Adhérents!$A$5:$A$304,0))&amp;"",""))</f>
        <v/>
      </c>
      <c r="D144" s="15" t="str">
        <f aca="false">IF($A144="","",IFERROR(INDEX(Adhérents!$I$5:$I$304,MATCH($A144,Adhérents!$A$5:$A$304,0))&amp;"",""))</f>
        <v/>
      </c>
      <c r="E144" s="16" t="str">
        <f aca="false">IF($A144="","",IFERROR(INDEX(Listes!$B$5:$B$14,MATCH($D144,Listes!$A$5:$A$14,0)),0))</f>
        <v/>
      </c>
      <c r="F144" s="17"/>
      <c r="G144" s="16" t="str">
        <f aca="false">IF($A144="","",MAX(E144-N(F144),0))</f>
        <v/>
      </c>
      <c r="H144" s="17"/>
      <c r="I144" s="16" t="str">
        <f aca="false">IF($A144="","",MAX(G144-N(H144),0))</f>
        <v/>
      </c>
      <c r="J144" s="12"/>
      <c r="K144" s="11"/>
      <c r="L144" s="13" t="str">
        <f aca="false">IF($A144="","",IF(G144=0,"Non dû",IF(N(H144)&gt;=G144,"Payé",IF(N(H144)&gt;0,"Partiel","Impayé"))))</f>
        <v/>
      </c>
      <c r="M144" s="11"/>
    </row>
    <row r="145" customFormat="false" ht="15" hidden="false" customHeight="false" outlineLevel="0" collapsed="false">
      <c r="A145" s="14"/>
      <c r="B145" s="15" t="str">
        <f aca="false">IF($A145="","",IFERROR(INDEX(Adhérents!$B$5:$B$304,MATCH($A145,Adhérents!$A$5:$A$304,0))&amp;"","N° inconnu"))</f>
        <v/>
      </c>
      <c r="C145" s="15" t="str">
        <f aca="false">IF($A145="","",IFERROR(INDEX(Adhérents!$C$5:$C$304,MATCH($A145,Adhérents!$A$5:$A$304,0))&amp;"",""))</f>
        <v/>
      </c>
      <c r="D145" s="15" t="str">
        <f aca="false">IF($A145="","",IFERROR(INDEX(Adhérents!$I$5:$I$304,MATCH($A145,Adhérents!$A$5:$A$304,0))&amp;"",""))</f>
        <v/>
      </c>
      <c r="E145" s="16" t="str">
        <f aca="false">IF($A145="","",IFERROR(INDEX(Listes!$B$5:$B$14,MATCH($D145,Listes!$A$5:$A$14,0)),0))</f>
        <v/>
      </c>
      <c r="F145" s="17"/>
      <c r="G145" s="16" t="str">
        <f aca="false">IF($A145="","",MAX(E145-N(F145),0))</f>
        <v/>
      </c>
      <c r="H145" s="17"/>
      <c r="I145" s="16" t="str">
        <f aca="false">IF($A145="","",MAX(G145-N(H145),0))</f>
        <v/>
      </c>
      <c r="J145" s="12"/>
      <c r="K145" s="11"/>
      <c r="L145" s="13" t="str">
        <f aca="false">IF($A145="","",IF(G145=0,"Non dû",IF(N(H145)&gt;=G145,"Payé",IF(N(H145)&gt;0,"Partiel","Impayé"))))</f>
        <v/>
      </c>
      <c r="M145" s="11"/>
    </row>
    <row r="146" customFormat="false" ht="15" hidden="false" customHeight="false" outlineLevel="0" collapsed="false">
      <c r="A146" s="14"/>
      <c r="B146" s="15" t="str">
        <f aca="false">IF($A146="","",IFERROR(INDEX(Adhérents!$B$5:$B$304,MATCH($A146,Adhérents!$A$5:$A$304,0))&amp;"","N° inconnu"))</f>
        <v/>
      </c>
      <c r="C146" s="15" t="str">
        <f aca="false">IF($A146="","",IFERROR(INDEX(Adhérents!$C$5:$C$304,MATCH($A146,Adhérents!$A$5:$A$304,0))&amp;"",""))</f>
        <v/>
      </c>
      <c r="D146" s="15" t="str">
        <f aca="false">IF($A146="","",IFERROR(INDEX(Adhérents!$I$5:$I$304,MATCH($A146,Adhérents!$A$5:$A$304,0))&amp;"",""))</f>
        <v/>
      </c>
      <c r="E146" s="16" t="str">
        <f aca="false">IF($A146="","",IFERROR(INDEX(Listes!$B$5:$B$14,MATCH($D146,Listes!$A$5:$A$14,0)),0))</f>
        <v/>
      </c>
      <c r="F146" s="17"/>
      <c r="G146" s="16" t="str">
        <f aca="false">IF($A146="","",MAX(E146-N(F146),0))</f>
        <v/>
      </c>
      <c r="H146" s="17"/>
      <c r="I146" s="16" t="str">
        <f aca="false">IF($A146="","",MAX(G146-N(H146),0))</f>
        <v/>
      </c>
      <c r="J146" s="12"/>
      <c r="K146" s="11"/>
      <c r="L146" s="13" t="str">
        <f aca="false">IF($A146="","",IF(G146=0,"Non dû",IF(N(H146)&gt;=G146,"Payé",IF(N(H146)&gt;0,"Partiel","Impayé"))))</f>
        <v/>
      </c>
      <c r="M146" s="11"/>
    </row>
    <row r="147" customFormat="false" ht="15" hidden="false" customHeight="false" outlineLevel="0" collapsed="false">
      <c r="A147" s="14"/>
      <c r="B147" s="15" t="str">
        <f aca="false">IF($A147="","",IFERROR(INDEX(Adhérents!$B$5:$B$304,MATCH($A147,Adhérents!$A$5:$A$304,0))&amp;"","N° inconnu"))</f>
        <v/>
      </c>
      <c r="C147" s="15" t="str">
        <f aca="false">IF($A147="","",IFERROR(INDEX(Adhérents!$C$5:$C$304,MATCH($A147,Adhérents!$A$5:$A$304,0))&amp;"",""))</f>
        <v/>
      </c>
      <c r="D147" s="15" t="str">
        <f aca="false">IF($A147="","",IFERROR(INDEX(Adhérents!$I$5:$I$304,MATCH($A147,Adhérents!$A$5:$A$304,0))&amp;"",""))</f>
        <v/>
      </c>
      <c r="E147" s="16" t="str">
        <f aca="false">IF($A147="","",IFERROR(INDEX(Listes!$B$5:$B$14,MATCH($D147,Listes!$A$5:$A$14,0)),0))</f>
        <v/>
      </c>
      <c r="F147" s="17"/>
      <c r="G147" s="16" t="str">
        <f aca="false">IF($A147="","",MAX(E147-N(F147),0))</f>
        <v/>
      </c>
      <c r="H147" s="17"/>
      <c r="I147" s="16" t="str">
        <f aca="false">IF($A147="","",MAX(G147-N(H147),0))</f>
        <v/>
      </c>
      <c r="J147" s="12"/>
      <c r="K147" s="11"/>
      <c r="L147" s="13" t="str">
        <f aca="false">IF($A147="","",IF(G147=0,"Non dû",IF(N(H147)&gt;=G147,"Payé",IF(N(H147)&gt;0,"Partiel","Impayé"))))</f>
        <v/>
      </c>
      <c r="M147" s="11"/>
    </row>
    <row r="148" customFormat="false" ht="15" hidden="false" customHeight="false" outlineLevel="0" collapsed="false">
      <c r="A148" s="14"/>
      <c r="B148" s="15" t="str">
        <f aca="false">IF($A148="","",IFERROR(INDEX(Adhérents!$B$5:$B$304,MATCH($A148,Adhérents!$A$5:$A$304,0))&amp;"","N° inconnu"))</f>
        <v/>
      </c>
      <c r="C148" s="15" t="str">
        <f aca="false">IF($A148="","",IFERROR(INDEX(Adhérents!$C$5:$C$304,MATCH($A148,Adhérents!$A$5:$A$304,0))&amp;"",""))</f>
        <v/>
      </c>
      <c r="D148" s="15" t="str">
        <f aca="false">IF($A148="","",IFERROR(INDEX(Adhérents!$I$5:$I$304,MATCH($A148,Adhérents!$A$5:$A$304,0))&amp;"",""))</f>
        <v/>
      </c>
      <c r="E148" s="16" t="str">
        <f aca="false">IF($A148="","",IFERROR(INDEX(Listes!$B$5:$B$14,MATCH($D148,Listes!$A$5:$A$14,0)),0))</f>
        <v/>
      </c>
      <c r="F148" s="17"/>
      <c r="G148" s="16" t="str">
        <f aca="false">IF($A148="","",MAX(E148-N(F148),0))</f>
        <v/>
      </c>
      <c r="H148" s="17"/>
      <c r="I148" s="16" t="str">
        <f aca="false">IF($A148="","",MAX(G148-N(H148),0))</f>
        <v/>
      </c>
      <c r="J148" s="12"/>
      <c r="K148" s="11"/>
      <c r="L148" s="13" t="str">
        <f aca="false">IF($A148="","",IF(G148=0,"Non dû",IF(N(H148)&gt;=G148,"Payé",IF(N(H148)&gt;0,"Partiel","Impayé"))))</f>
        <v/>
      </c>
      <c r="M148" s="11"/>
    </row>
    <row r="149" customFormat="false" ht="15" hidden="false" customHeight="false" outlineLevel="0" collapsed="false">
      <c r="A149" s="14"/>
      <c r="B149" s="15" t="str">
        <f aca="false">IF($A149="","",IFERROR(INDEX(Adhérents!$B$5:$B$304,MATCH($A149,Adhérents!$A$5:$A$304,0))&amp;"","N° inconnu"))</f>
        <v/>
      </c>
      <c r="C149" s="15" t="str">
        <f aca="false">IF($A149="","",IFERROR(INDEX(Adhérents!$C$5:$C$304,MATCH($A149,Adhérents!$A$5:$A$304,0))&amp;"",""))</f>
        <v/>
      </c>
      <c r="D149" s="15" t="str">
        <f aca="false">IF($A149="","",IFERROR(INDEX(Adhérents!$I$5:$I$304,MATCH($A149,Adhérents!$A$5:$A$304,0))&amp;"",""))</f>
        <v/>
      </c>
      <c r="E149" s="16" t="str">
        <f aca="false">IF($A149="","",IFERROR(INDEX(Listes!$B$5:$B$14,MATCH($D149,Listes!$A$5:$A$14,0)),0))</f>
        <v/>
      </c>
      <c r="F149" s="17"/>
      <c r="G149" s="16" t="str">
        <f aca="false">IF($A149="","",MAX(E149-N(F149),0))</f>
        <v/>
      </c>
      <c r="H149" s="17"/>
      <c r="I149" s="16" t="str">
        <f aca="false">IF($A149="","",MAX(G149-N(H149),0))</f>
        <v/>
      </c>
      <c r="J149" s="12"/>
      <c r="K149" s="11"/>
      <c r="L149" s="13" t="str">
        <f aca="false">IF($A149="","",IF(G149=0,"Non dû",IF(N(H149)&gt;=G149,"Payé",IF(N(H149)&gt;0,"Partiel","Impayé"))))</f>
        <v/>
      </c>
      <c r="M149" s="11"/>
    </row>
    <row r="150" customFormat="false" ht="15" hidden="false" customHeight="false" outlineLevel="0" collapsed="false">
      <c r="A150" s="14"/>
      <c r="B150" s="15" t="str">
        <f aca="false">IF($A150="","",IFERROR(INDEX(Adhérents!$B$5:$B$304,MATCH($A150,Adhérents!$A$5:$A$304,0))&amp;"","N° inconnu"))</f>
        <v/>
      </c>
      <c r="C150" s="15" t="str">
        <f aca="false">IF($A150="","",IFERROR(INDEX(Adhérents!$C$5:$C$304,MATCH($A150,Adhérents!$A$5:$A$304,0))&amp;"",""))</f>
        <v/>
      </c>
      <c r="D150" s="15" t="str">
        <f aca="false">IF($A150="","",IFERROR(INDEX(Adhérents!$I$5:$I$304,MATCH($A150,Adhérents!$A$5:$A$304,0))&amp;"",""))</f>
        <v/>
      </c>
      <c r="E150" s="16" t="str">
        <f aca="false">IF($A150="","",IFERROR(INDEX(Listes!$B$5:$B$14,MATCH($D150,Listes!$A$5:$A$14,0)),0))</f>
        <v/>
      </c>
      <c r="F150" s="17"/>
      <c r="G150" s="16" t="str">
        <f aca="false">IF($A150="","",MAX(E150-N(F150),0))</f>
        <v/>
      </c>
      <c r="H150" s="17"/>
      <c r="I150" s="16" t="str">
        <f aca="false">IF($A150="","",MAX(G150-N(H150),0))</f>
        <v/>
      </c>
      <c r="J150" s="12"/>
      <c r="K150" s="11"/>
      <c r="L150" s="13" t="str">
        <f aca="false">IF($A150="","",IF(G150=0,"Non dû",IF(N(H150)&gt;=G150,"Payé",IF(N(H150)&gt;0,"Partiel","Impayé"))))</f>
        <v/>
      </c>
      <c r="M150" s="11"/>
    </row>
    <row r="151" customFormat="false" ht="15" hidden="false" customHeight="false" outlineLevel="0" collapsed="false">
      <c r="A151" s="14"/>
      <c r="B151" s="15" t="str">
        <f aca="false">IF($A151="","",IFERROR(INDEX(Adhérents!$B$5:$B$304,MATCH($A151,Adhérents!$A$5:$A$304,0))&amp;"","N° inconnu"))</f>
        <v/>
      </c>
      <c r="C151" s="15" t="str">
        <f aca="false">IF($A151="","",IFERROR(INDEX(Adhérents!$C$5:$C$304,MATCH($A151,Adhérents!$A$5:$A$304,0))&amp;"",""))</f>
        <v/>
      </c>
      <c r="D151" s="15" t="str">
        <f aca="false">IF($A151="","",IFERROR(INDEX(Adhérents!$I$5:$I$304,MATCH($A151,Adhérents!$A$5:$A$304,0))&amp;"",""))</f>
        <v/>
      </c>
      <c r="E151" s="16" t="str">
        <f aca="false">IF($A151="","",IFERROR(INDEX(Listes!$B$5:$B$14,MATCH($D151,Listes!$A$5:$A$14,0)),0))</f>
        <v/>
      </c>
      <c r="F151" s="17"/>
      <c r="G151" s="16" t="str">
        <f aca="false">IF($A151="","",MAX(E151-N(F151),0))</f>
        <v/>
      </c>
      <c r="H151" s="17"/>
      <c r="I151" s="16" t="str">
        <f aca="false">IF($A151="","",MAX(G151-N(H151),0))</f>
        <v/>
      </c>
      <c r="J151" s="12"/>
      <c r="K151" s="11"/>
      <c r="L151" s="13" t="str">
        <f aca="false">IF($A151="","",IF(G151=0,"Non dû",IF(N(H151)&gt;=G151,"Payé",IF(N(H151)&gt;0,"Partiel","Impayé"))))</f>
        <v/>
      </c>
      <c r="M151" s="11"/>
    </row>
    <row r="152" customFormat="false" ht="15" hidden="false" customHeight="false" outlineLevel="0" collapsed="false">
      <c r="A152" s="14"/>
      <c r="B152" s="15" t="str">
        <f aca="false">IF($A152="","",IFERROR(INDEX(Adhérents!$B$5:$B$304,MATCH($A152,Adhérents!$A$5:$A$304,0))&amp;"","N° inconnu"))</f>
        <v/>
      </c>
      <c r="C152" s="15" t="str">
        <f aca="false">IF($A152="","",IFERROR(INDEX(Adhérents!$C$5:$C$304,MATCH($A152,Adhérents!$A$5:$A$304,0))&amp;"",""))</f>
        <v/>
      </c>
      <c r="D152" s="15" t="str">
        <f aca="false">IF($A152="","",IFERROR(INDEX(Adhérents!$I$5:$I$304,MATCH($A152,Adhérents!$A$5:$A$304,0))&amp;"",""))</f>
        <v/>
      </c>
      <c r="E152" s="16" t="str">
        <f aca="false">IF($A152="","",IFERROR(INDEX(Listes!$B$5:$B$14,MATCH($D152,Listes!$A$5:$A$14,0)),0))</f>
        <v/>
      </c>
      <c r="F152" s="17"/>
      <c r="G152" s="16" t="str">
        <f aca="false">IF($A152="","",MAX(E152-N(F152),0))</f>
        <v/>
      </c>
      <c r="H152" s="17"/>
      <c r="I152" s="16" t="str">
        <f aca="false">IF($A152="","",MAX(G152-N(H152),0))</f>
        <v/>
      </c>
      <c r="J152" s="12"/>
      <c r="K152" s="11"/>
      <c r="L152" s="13" t="str">
        <f aca="false">IF($A152="","",IF(G152=0,"Non dû",IF(N(H152)&gt;=G152,"Payé",IF(N(H152)&gt;0,"Partiel","Impayé"))))</f>
        <v/>
      </c>
      <c r="M152" s="11"/>
    </row>
    <row r="153" customFormat="false" ht="15" hidden="false" customHeight="false" outlineLevel="0" collapsed="false">
      <c r="A153" s="14"/>
      <c r="B153" s="15" t="str">
        <f aca="false">IF($A153="","",IFERROR(INDEX(Adhérents!$B$5:$B$304,MATCH($A153,Adhérents!$A$5:$A$304,0))&amp;"","N° inconnu"))</f>
        <v/>
      </c>
      <c r="C153" s="15" t="str">
        <f aca="false">IF($A153="","",IFERROR(INDEX(Adhérents!$C$5:$C$304,MATCH($A153,Adhérents!$A$5:$A$304,0))&amp;"",""))</f>
        <v/>
      </c>
      <c r="D153" s="15" t="str">
        <f aca="false">IF($A153="","",IFERROR(INDEX(Adhérents!$I$5:$I$304,MATCH($A153,Adhérents!$A$5:$A$304,0))&amp;"",""))</f>
        <v/>
      </c>
      <c r="E153" s="16" t="str">
        <f aca="false">IF($A153="","",IFERROR(INDEX(Listes!$B$5:$B$14,MATCH($D153,Listes!$A$5:$A$14,0)),0))</f>
        <v/>
      </c>
      <c r="F153" s="17"/>
      <c r="G153" s="16" t="str">
        <f aca="false">IF($A153="","",MAX(E153-N(F153),0))</f>
        <v/>
      </c>
      <c r="H153" s="17"/>
      <c r="I153" s="16" t="str">
        <f aca="false">IF($A153="","",MAX(G153-N(H153),0))</f>
        <v/>
      </c>
      <c r="J153" s="12"/>
      <c r="K153" s="11"/>
      <c r="L153" s="13" t="str">
        <f aca="false">IF($A153="","",IF(G153=0,"Non dû",IF(N(H153)&gt;=G153,"Payé",IF(N(H153)&gt;0,"Partiel","Impayé"))))</f>
        <v/>
      </c>
      <c r="M153" s="11"/>
    </row>
    <row r="154" customFormat="false" ht="15" hidden="false" customHeight="false" outlineLevel="0" collapsed="false">
      <c r="A154" s="14"/>
      <c r="B154" s="15" t="str">
        <f aca="false">IF($A154="","",IFERROR(INDEX(Adhérents!$B$5:$B$304,MATCH($A154,Adhérents!$A$5:$A$304,0))&amp;"","N° inconnu"))</f>
        <v/>
      </c>
      <c r="C154" s="15" t="str">
        <f aca="false">IF($A154="","",IFERROR(INDEX(Adhérents!$C$5:$C$304,MATCH($A154,Adhérents!$A$5:$A$304,0))&amp;"",""))</f>
        <v/>
      </c>
      <c r="D154" s="15" t="str">
        <f aca="false">IF($A154="","",IFERROR(INDEX(Adhérents!$I$5:$I$304,MATCH($A154,Adhérents!$A$5:$A$304,0))&amp;"",""))</f>
        <v/>
      </c>
      <c r="E154" s="16" t="str">
        <f aca="false">IF($A154="","",IFERROR(INDEX(Listes!$B$5:$B$14,MATCH($D154,Listes!$A$5:$A$14,0)),0))</f>
        <v/>
      </c>
      <c r="F154" s="17"/>
      <c r="G154" s="16" t="str">
        <f aca="false">IF($A154="","",MAX(E154-N(F154),0))</f>
        <v/>
      </c>
      <c r="H154" s="17"/>
      <c r="I154" s="16" t="str">
        <f aca="false">IF($A154="","",MAX(G154-N(H154),0))</f>
        <v/>
      </c>
      <c r="J154" s="12"/>
      <c r="K154" s="11"/>
      <c r="L154" s="13" t="str">
        <f aca="false">IF($A154="","",IF(G154=0,"Non dû",IF(N(H154)&gt;=G154,"Payé",IF(N(H154)&gt;0,"Partiel","Impayé"))))</f>
        <v/>
      </c>
      <c r="M154" s="11"/>
    </row>
    <row r="155" customFormat="false" ht="15" hidden="false" customHeight="false" outlineLevel="0" collapsed="false">
      <c r="A155" s="14"/>
      <c r="B155" s="15" t="str">
        <f aca="false">IF($A155="","",IFERROR(INDEX(Adhérents!$B$5:$B$304,MATCH($A155,Adhérents!$A$5:$A$304,0))&amp;"","N° inconnu"))</f>
        <v/>
      </c>
      <c r="C155" s="15" t="str">
        <f aca="false">IF($A155="","",IFERROR(INDEX(Adhérents!$C$5:$C$304,MATCH($A155,Adhérents!$A$5:$A$304,0))&amp;"",""))</f>
        <v/>
      </c>
      <c r="D155" s="15" t="str">
        <f aca="false">IF($A155="","",IFERROR(INDEX(Adhérents!$I$5:$I$304,MATCH($A155,Adhérents!$A$5:$A$304,0))&amp;"",""))</f>
        <v/>
      </c>
      <c r="E155" s="16" t="str">
        <f aca="false">IF($A155="","",IFERROR(INDEX(Listes!$B$5:$B$14,MATCH($D155,Listes!$A$5:$A$14,0)),0))</f>
        <v/>
      </c>
      <c r="F155" s="17"/>
      <c r="G155" s="16" t="str">
        <f aca="false">IF($A155="","",MAX(E155-N(F155),0))</f>
        <v/>
      </c>
      <c r="H155" s="17"/>
      <c r="I155" s="16" t="str">
        <f aca="false">IF($A155="","",MAX(G155-N(H155),0))</f>
        <v/>
      </c>
      <c r="J155" s="12"/>
      <c r="K155" s="11"/>
      <c r="L155" s="13" t="str">
        <f aca="false">IF($A155="","",IF(G155=0,"Non dû",IF(N(H155)&gt;=G155,"Payé",IF(N(H155)&gt;0,"Partiel","Impayé"))))</f>
        <v/>
      </c>
      <c r="M155" s="11"/>
    </row>
    <row r="156" customFormat="false" ht="15" hidden="false" customHeight="false" outlineLevel="0" collapsed="false">
      <c r="A156" s="14"/>
      <c r="B156" s="15" t="str">
        <f aca="false">IF($A156="","",IFERROR(INDEX(Adhérents!$B$5:$B$304,MATCH($A156,Adhérents!$A$5:$A$304,0))&amp;"","N° inconnu"))</f>
        <v/>
      </c>
      <c r="C156" s="15" t="str">
        <f aca="false">IF($A156="","",IFERROR(INDEX(Adhérents!$C$5:$C$304,MATCH($A156,Adhérents!$A$5:$A$304,0))&amp;"",""))</f>
        <v/>
      </c>
      <c r="D156" s="15" t="str">
        <f aca="false">IF($A156="","",IFERROR(INDEX(Adhérents!$I$5:$I$304,MATCH($A156,Adhérents!$A$5:$A$304,0))&amp;"",""))</f>
        <v/>
      </c>
      <c r="E156" s="16" t="str">
        <f aca="false">IF($A156="","",IFERROR(INDEX(Listes!$B$5:$B$14,MATCH($D156,Listes!$A$5:$A$14,0)),0))</f>
        <v/>
      </c>
      <c r="F156" s="17"/>
      <c r="G156" s="16" t="str">
        <f aca="false">IF($A156="","",MAX(E156-N(F156),0))</f>
        <v/>
      </c>
      <c r="H156" s="17"/>
      <c r="I156" s="16" t="str">
        <f aca="false">IF($A156="","",MAX(G156-N(H156),0))</f>
        <v/>
      </c>
      <c r="J156" s="12"/>
      <c r="K156" s="11"/>
      <c r="L156" s="13" t="str">
        <f aca="false">IF($A156="","",IF(G156=0,"Non dû",IF(N(H156)&gt;=G156,"Payé",IF(N(H156)&gt;0,"Partiel","Impayé"))))</f>
        <v/>
      </c>
      <c r="M156" s="11"/>
    </row>
    <row r="157" customFormat="false" ht="15" hidden="false" customHeight="false" outlineLevel="0" collapsed="false">
      <c r="A157" s="14"/>
      <c r="B157" s="15" t="str">
        <f aca="false">IF($A157="","",IFERROR(INDEX(Adhérents!$B$5:$B$304,MATCH($A157,Adhérents!$A$5:$A$304,0))&amp;"","N° inconnu"))</f>
        <v/>
      </c>
      <c r="C157" s="15" t="str">
        <f aca="false">IF($A157="","",IFERROR(INDEX(Adhérents!$C$5:$C$304,MATCH($A157,Adhérents!$A$5:$A$304,0))&amp;"",""))</f>
        <v/>
      </c>
      <c r="D157" s="15" t="str">
        <f aca="false">IF($A157="","",IFERROR(INDEX(Adhérents!$I$5:$I$304,MATCH($A157,Adhérents!$A$5:$A$304,0))&amp;"",""))</f>
        <v/>
      </c>
      <c r="E157" s="16" t="str">
        <f aca="false">IF($A157="","",IFERROR(INDEX(Listes!$B$5:$B$14,MATCH($D157,Listes!$A$5:$A$14,0)),0))</f>
        <v/>
      </c>
      <c r="F157" s="17"/>
      <c r="G157" s="16" t="str">
        <f aca="false">IF($A157="","",MAX(E157-N(F157),0))</f>
        <v/>
      </c>
      <c r="H157" s="17"/>
      <c r="I157" s="16" t="str">
        <f aca="false">IF($A157="","",MAX(G157-N(H157),0))</f>
        <v/>
      </c>
      <c r="J157" s="12"/>
      <c r="K157" s="11"/>
      <c r="L157" s="13" t="str">
        <f aca="false">IF($A157="","",IF(G157=0,"Non dû",IF(N(H157)&gt;=G157,"Payé",IF(N(H157)&gt;0,"Partiel","Impayé"))))</f>
        <v/>
      </c>
      <c r="M157" s="11"/>
    </row>
    <row r="158" customFormat="false" ht="15" hidden="false" customHeight="false" outlineLevel="0" collapsed="false">
      <c r="A158" s="14"/>
      <c r="B158" s="15" t="str">
        <f aca="false">IF($A158="","",IFERROR(INDEX(Adhérents!$B$5:$B$304,MATCH($A158,Adhérents!$A$5:$A$304,0))&amp;"","N° inconnu"))</f>
        <v/>
      </c>
      <c r="C158" s="15" t="str">
        <f aca="false">IF($A158="","",IFERROR(INDEX(Adhérents!$C$5:$C$304,MATCH($A158,Adhérents!$A$5:$A$304,0))&amp;"",""))</f>
        <v/>
      </c>
      <c r="D158" s="15" t="str">
        <f aca="false">IF($A158="","",IFERROR(INDEX(Adhérents!$I$5:$I$304,MATCH($A158,Adhérents!$A$5:$A$304,0))&amp;"",""))</f>
        <v/>
      </c>
      <c r="E158" s="16" t="str">
        <f aca="false">IF($A158="","",IFERROR(INDEX(Listes!$B$5:$B$14,MATCH($D158,Listes!$A$5:$A$14,0)),0))</f>
        <v/>
      </c>
      <c r="F158" s="17"/>
      <c r="G158" s="16" t="str">
        <f aca="false">IF($A158="","",MAX(E158-N(F158),0))</f>
        <v/>
      </c>
      <c r="H158" s="17"/>
      <c r="I158" s="16" t="str">
        <f aca="false">IF($A158="","",MAX(G158-N(H158),0))</f>
        <v/>
      </c>
      <c r="J158" s="12"/>
      <c r="K158" s="11"/>
      <c r="L158" s="13" t="str">
        <f aca="false">IF($A158="","",IF(G158=0,"Non dû",IF(N(H158)&gt;=G158,"Payé",IF(N(H158)&gt;0,"Partiel","Impayé"))))</f>
        <v/>
      </c>
      <c r="M158" s="11"/>
    </row>
    <row r="159" customFormat="false" ht="15" hidden="false" customHeight="false" outlineLevel="0" collapsed="false">
      <c r="A159" s="14"/>
      <c r="B159" s="15" t="str">
        <f aca="false">IF($A159="","",IFERROR(INDEX(Adhérents!$B$5:$B$304,MATCH($A159,Adhérents!$A$5:$A$304,0))&amp;"","N° inconnu"))</f>
        <v/>
      </c>
      <c r="C159" s="15" t="str">
        <f aca="false">IF($A159="","",IFERROR(INDEX(Adhérents!$C$5:$C$304,MATCH($A159,Adhérents!$A$5:$A$304,0))&amp;"",""))</f>
        <v/>
      </c>
      <c r="D159" s="15" t="str">
        <f aca="false">IF($A159="","",IFERROR(INDEX(Adhérents!$I$5:$I$304,MATCH($A159,Adhérents!$A$5:$A$304,0))&amp;"",""))</f>
        <v/>
      </c>
      <c r="E159" s="16" t="str">
        <f aca="false">IF($A159="","",IFERROR(INDEX(Listes!$B$5:$B$14,MATCH($D159,Listes!$A$5:$A$14,0)),0))</f>
        <v/>
      </c>
      <c r="F159" s="17"/>
      <c r="G159" s="16" t="str">
        <f aca="false">IF($A159="","",MAX(E159-N(F159),0))</f>
        <v/>
      </c>
      <c r="H159" s="17"/>
      <c r="I159" s="16" t="str">
        <f aca="false">IF($A159="","",MAX(G159-N(H159),0))</f>
        <v/>
      </c>
      <c r="J159" s="12"/>
      <c r="K159" s="11"/>
      <c r="L159" s="13" t="str">
        <f aca="false">IF($A159="","",IF(G159=0,"Non dû",IF(N(H159)&gt;=G159,"Payé",IF(N(H159)&gt;0,"Partiel","Impayé"))))</f>
        <v/>
      </c>
      <c r="M159" s="11"/>
    </row>
    <row r="160" customFormat="false" ht="15" hidden="false" customHeight="false" outlineLevel="0" collapsed="false">
      <c r="A160" s="14"/>
      <c r="B160" s="15" t="str">
        <f aca="false">IF($A160="","",IFERROR(INDEX(Adhérents!$B$5:$B$304,MATCH($A160,Adhérents!$A$5:$A$304,0))&amp;"","N° inconnu"))</f>
        <v/>
      </c>
      <c r="C160" s="15" t="str">
        <f aca="false">IF($A160="","",IFERROR(INDEX(Adhérents!$C$5:$C$304,MATCH($A160,Adhérents!$A$5:$A$304,0))&amp;"",""))</f>
        <v/>
      </c>
      <c r="D160" s="15" t="str">
        <f aca="false">IF($A160="","",IFERROR(INDEX(Adhérents!$I$5:$I$304,MATCH($A160,Adhérents!$A$5:$A$304,0))&amp;"",""))</f>
        <v/>
      </c>
      <c r="E160" s="16" t="str">
        <f aca="false">IF($A160="","",IFERROR(INDEX(Listes!$B$5:$B$14,MATCH($D160,Listes!$A$5:$A$14,0)),0))</f>
        <v/>
      </c>
      <c r="F160" s="17"/>
      <c r="G160" s="16" t="str">
        <f aca="false">IF($A160="","",MAX(E160-N(F160),0))</f>
        <v/>
      </c>
      <c r="H160" s="17"/>
      <c r="I160" s="16" t="str">
        <f aca="false">IF($A160="","",MAX(G160-N(H160),0))</f>
        <v/>
      </c>
      <c r="J160" s="12"/>
      <c r="K160" s="11"/>
      <c r="L160" s="13" t="str">
        <f aca="false">IF($A160="","",IF(G160=0,"Non dû",IF(N(H160)&gt;=G160,"Payé",IF(N(H160)&gt;0,"Partiel","Impayé"))))</f>
        <v/>
      </c>
      <c r="M160" s="11"/>
    </row>
    <row r="161" customFormat="false" ht="15" hidden="false" customHeight="false" outlineLevel="0" collapsed="false">
      <c r="A161" s="14"/>
      <c r="B161" s="15" t="str">
        <f aca="false">IF($A161="","",IFERROR(INDEX(Adhérents!$B$5:$B$304,MATCH($A161,Adhérents!$A$5:$A$304,0))&amp;"","N° inconnu"))</f>
        <v/>
      </c>
      <c r="C161" s="15" t="str">
        <f aca="false">IF($A161="","",IFERROR(INDEX(Adhérents!$C$5:$C$304,MATCH($A161,Adhérents!$A$5:$A$304,0))&amp;"",""))</f>
        <v/>
      </c>
      <c r="D161" s="15" t="str">
        <f aca="false">IF($A161="","",IFERROR(INDEX(Adhérents!$I$5:$I$304,MATCH($A161,Adhérents!$A$5:$A$304,0))&amp;"",""))</f>
        <v/>
      </c>
      <c r="E161" s="16" t="str">
        <f aca="false">IF($A161="","",IFERROR(INDEX(Listes!$B$5:$B$14,MATCH($D161,Listes!$A$5:$A$14,0)),0))</f>
        <v/>
      </c>
      <c r="F161" s="17"/>
      <c r="G161" s="16" t="str">
        <f aca="false">IF($A161="","",MAX(E161-N(F161),0))</f>
        <v/>
      </c>
      <c r="H161" s="17"/>
      <c r="I161" s="16" t="str">
        <f aca="false">IF($A161="","",MAX(G161-N(H161),0))</f>
        <v/>
      </c>
      <c r="J161" s="12"/>
      <c r="K161" s="11"/>
      <c r="L161" s="13" t="str">
        <f aca="false">IF($A161="","",IF(G161=0,"Non dû",IF(N(H161)&gt;=G161,"Payé",IF(N(H161)&gt;0,"Partiel","Impayé"))))</f>
        <v/>
      </c>
      <c r="M161" s="11"/>
    </row>
    <row r="162" customFormat="false" ht="15" hidden="false" customHeight="false" outlineLevel="0" collapsed="false">
      <c r="A162" s="14"/>
      <c r="B162" s="15" t="str">
        <f aca="false">IF($A162="","",IFERROR(INDEX(Adhérents!$B$5:$B$304,MATCH($A162,Adhérents!$A$5:$A$304,0))&amp;"","N° inconnu"))</f>
        <v/>
      </c>
      <c r="C162" s="15" t="str">
        <f aca="false">IF($A162="","",IFERROR(INDEX(Adhérents!$C$5:$C$304,MATCH($A162,Adhérents!$A$5:$A$304,0))&amp;"",""))</f>
        <v/>
      </c>
      <c r="D162" s="15" t="str">
        <f aca="false">IF($A162="","",IFERROR(INDEX(Adhérents!$I$5:$I$304,MATCH($A162,Adhérents!$A$5:$A$304,0))&amp;"",""))</f>
        <v/>
      </c>
      <c r="E162" s="16" t="str">
        <f aca="false">IF($A162="","",IFERROR(INDEX(Listes!$B$5:$B$14,MATCH($D162,Listes!$A$5:$A$14,0)),0))</f>
        <v/>
      </c>
      <c r="F162" s="17"/>
      <c r="G162" s="16" t="str">
        <f aca="false">IF($A162="","",MAX(E162-N(F162),0))</f>
        <v/>
      </c>
      <c r="H162" s="17"/>
      <c r="I162" s="16" t="str">
        <f aca="false">IF($A162="","",MAX(G162-N(H162),0))</f>
        <v/>
      </c>
      <c r="J162" s="12"/>
      <c r="K162" s="11"/>
      <c r="L162" s="13" t="str">
        <f aca="false">IF($A162="","",IF(G162=0,"Non dû",IF(N(H162)&gt;=G162,"Payé",IF(N(H162)&gt;0,"Partiel","Impayé"))))</f>
        <v/>
      </c>
      <c r="M162" s="11"/>
    </row>
    <row r="163" customFormat="false" ht="15" hidden="false" customHeight="false" outlineLevel="0" collapsed="false">
      <c r="A163" s="14"/>
      <c r="B163" s="15" t="str">
        <f aca="false">IF($A163="","",IFERROR(INDEX(Adhérents!$B$5:$B$304,MATCH($A163,Adhérents!$A$5:$A$304,0))&amp;"","N° inconnu"))</f>
        <v/>
      </c>
      <c r="C163" s="15" t="str">
        <f aca="false">IF($A163="","",IFERROR(INDEX(Adhérents!$C$5:$C$304,MATCH($A163,Adhérents!$A$5:$A$304,0))&amp;"",""))</f>
        <v/>
      </c>
      <c r="D163" s="15" t="str">
        <f aca="false">IF($A163="","",IFERROR(INDEX(Adhérents!$I$5:$I$304,MATCH($A163,Adhérents!$A$5:$A$304,0))&amp;"",""))</f>
        <v/>
      </c>
      <c r="E163" s="16" t="str">
        <f aca="false">IF($A163="","",IFERROR(INDEX(Listes!$B$5:$B$14,MATCH($D163,Listes!$A$5:$A$14,0)),0))</f>
        <v/>
      </c>
      <c r="F163" s="17"/>
      <c r="G163" s="16" t="str">
        <f aca="false">IF($A163="","",MAX(E163-N(F163),0))</f>
        <v/>
      </c>
      <c r="H163" s="17"/>
      <c r="I163" s="16" t="str">
        <f aca="false">IF($A163="","",MAX(G163-N(H163),0))</f>
        <v/>
      </c>
      <c r="J163" s="12"/>
      <c r="K163" s="11"/>
      <c r="L163" s="13" t="str">
        <f aca="false">IF($A163="","",IF(G163=0,"Non dû",IF(N(H163)&gt;=G163,"Payé",IF(N(H163)&gt;0,"Partiel","Impayé"))))</f>
        <v/>
      </c>
      <c r="M163" s="11"/>
    </row>
    <row r="164" customFormat="false" ht="15" hidden="false" customHeight="false" outlineLevel="0" collapsed="false">
      <c r="A164" s="14"/>
      <c r="B164" s="15" t="str">
        <f aca="false">IF($A164="","",IFERROR(INDEX(Adhérents!$B$5:$B$304,MATCH($A164,Adhérents!$A$5:$A$304,0))&amp;"","N° inconnu"))</f>
        <v/>
      </c>
      <c r="C164" s="15" t="str">
        <f aca="false">IF($A164="","",IFERROR(INDEX(Adhérents!$C$5:$C$304,MATCH($A164,Adhérents!$A$5:$A$304,0))&amp;"",""))</f>
        <v/>
      </c>
      <c r="D164" s="15" t="str">
        <f aca="false">IF($A164="","",IFERROR(INDEX(Adhérents!$I$5:$I$304,MATCH($A164,Adhérents!$A$5:$A$304,0))&amp;"",""))</f>
        <v/>
      </c>
      <c r="E164" s="16" t="str">
        <f aca="false">IF($A164="","",IFERROR(INDEX(Listes!$B$5:$B$14,MATCH($D164,Listes!$A$5:$A$14,0)),0))</f>
        <v/>
      </c>
      <c r="F164" s="17"/>
      <c r="G164" s="16" t="str">
        <f aca="false">IF($A164="","",MAX(E164-N(F164),0))</f>
        <v/>
      </c>
      <c r="H164" s="17"/>
      <c r="I164" s="16" t="str">
        <f aca="false">IF($A164="","",MAX(G164-N(H164),0))</f>
        <v/>
      </c>
      <c r="J164" s="12"/>
      <c r="K164" s="11"/>
      <c r="L164" s="13" t="str">
        <f aca="false">IF($A164="","",IF(G164=0,"Non dû",IF(N(H164)&gt;=G164,"Payé",IF(N(H164)&gt;0,"Partiel","Impayé"))))</f>
        <v/>
      </c>
      <c r="M164" s="11"/>
    </row>
    <row r="165" customFormat="false" ht="15" hidden="false" customHeight="false" outlineLevel="0" collapsed="false">
      <c r="A165" s="14"/>
      <c r="B165" s="15" t="str">
        <f aca="false">IF($A165="","",IFERROR(INDEX(Adhérents!$B$5:$B$304,MATCH($A165,Adhérents!$A$5:$A$304,0))&amp;"","N° inconnu"))</f>
        <v/>
      </c>
      <c r="C165" s="15" t="str">
        <f aca="false">IF($A165="","",IFERROR(INDEX(Adhérents!$C$5:$C$304,MATCH($A165,Adhérents!$A$5:$A$304,0))&amp;"",""))</f>
        <v/>
      </c>
      <c r="D165" s="15" t="str">
        <f aca="false">IF($A165="","",IFERROR(INDEX(Adhérents!$I$5:$I$304,MATCH($A165,Adhérents!$A$5:$A$304,0))&amp;"",""))</f>
        <v/>
      </c>
      <c r="E165" s="16" t="str">
        <f aca="false">IF($A165="","",IFERROR(INDEX(Listes!$B$5:$B$14,MATCH($D165,Listes!$A$5:$A$14,0)),0))</f>
        <v/>
      </c>
      <c r="F165" s="17"/>
      <c r="G165" s="16" t="str">
        <f aca="false">IF($A165="","",MAX(E165-N(F165),0))</f>
        <v/>
      </c>
      <c r="H165" s="17"/>
      <c r="I165" s="16" t="str">
        <f aca="false">IF($A165="","",MAX(G165-N(H165),0))</f>
        <v/>
      </c>
      <c r="J165" s="12"/>
      <c r="K165" s="11"/>
      <c r="L165" s="13" t="str">
        <f aca="false">IF($A165="","",IF(G165=0,"Non dû",IF(N(H165)&gt;=G165,"Payé",IF(N(H165)&gt;0,"Partiel","Impayé"))))</f>
        <v/>
      </c>
      <c r="M165" s="11"/>
    </row>
    <row r="166" customFormat="false" ht="15" hidden="false" customHeight="false" outlineLevel="0" collapsed="false">
      <c r="A166" s="14"/>
      <c r="B166" s="15" t="str">
        <f aca="false">IF($A166="","",IFERROR(INDEX(Adhérents!$B$5:$B$304,MATCH($A166,Adhérents!$A$5:$A$304,0))&amp;"","N° inconnu"))</f>
        <v/>
      </c>
      <c r="C166" s="15" t="str">
        <f aca="false">IF($A166="","",IFERROR(INDEX(Adhérents!$C$5:$C$304,MATCH($A166,Adhérents!$A$5:$A$304,0))&amp;"",""))</f>
        <v/>
      </c>
      <c r="D166" s="15" t="str">
        <f aca="false">IF($A166="","",IFERROR(INDEX(Adhérents!$I$5:$I$304,MATCH($A166,Adhérents!$A$5:$A$304,0))&amp;"",""))</f>
        <v/>
      </c>
      <c r="E166" s="16" t="str">
        <f aca="false">IF($A166="","",IFERROR(INDEX(Listes!$B$5:$B$14,MATCH($D166,Listes!$A$5:$A$14,0)),0))</f>
        <v/>
      </c>
      <c r="F166" s="17"/>
      <c r="G166" s="16" t="str">
        <f aca="false">IF($A166="","",MAX(E166-N(F166),0))</f>
        <v/>
      </c>
      <c r="H166" s="17"/>
      <c r="I166" s="16" t="str">
        <f aca="false">IF($A166="","",MAX(G166-N(H166),0))</f>
        <v/>
      </c>
      <c r="J166" s="12"/>
      <c r="K166" s="11"/>
      <c r="L166" s="13" t="str">
        <f aca="false">IF($A166="","",IF(G166=0,"Non dû",IF(N(H166)&gt;=G166,"Payé",IF(N(H166)&gt;0,"Partiel","Impayé"))))</f>
        <v/>
      </c>
      <c r="M166" s="11"/>
    </row>
    <row r="167" customFormat="false" ht="15" hidden="false" customHeight="false" outlineLevel="0" collapsed="false">
      <c r="A167" s="14"/>
      <c r="B167" s="15" t="str">
        <f aca="false">IF($A167="","",IFERROR(INDEX(Adhérents!$B$5:$B$304,MATCH($A167,Adhérents!$A$5:$A$304,0))&amp;"","N° inconnu"))</f>
        <v/>
      </c>
      <c r="C167" s="15" t="str">
        <f aca="false">IF($A167="","",IFERROR(INDEX(Adhérents!$C$5:$C$304,MATCH($A167,Adhérents!$A$5:$A$304,0))&amp;"",""))</f>
        <v/>
      </c>
      <c r="D167" s="15" t="str">
        <f aca="false">IF($A167="","",IFERROR(INDEX(Adhérents!$I$5:$I$304,MATCH($A167,Adhérents!$A$5:$A$304,0))&amp;"",""))</f>
        <v/>
      </c>
      <c r="E167" s="16" t="str">
        <f aca="false">IF($A167="","",IFERROR(INDEX(Listes!$B$5:$B$14,MATCH($D167,Listes!$A$5:$A$14,0)),0))</f>
        <v/>
      </c>
      <c r="F167" s="17"/>
      <c r="G167" s="16" t="str">
        <f aca="false">IF($A167="","",MAX(E167-N(F167),0))</f>
        <v/>
      </c>
      <c r="H167" s="17"/>
      <c r="I167" s="16" t="str">
        <f aca="false">IF($A167="","",MAX(G167-N(H167),0))</f>
        <v/>
      </c>
      <c r="J167" s="12"/>
      <c r="K167" s="11"/>
      <c r="L167" s="13" t="str">
        <f aca="false">IF($A167="","",IF(G167=0,"Non dû",IF(N(H167)&gt;=G167,"Payé",IF(N(H167)&gt;0,"Partiel","Impayé"))))</f>
        <v/>
      </c>
      <c r="M167" s="11"/>
    </row>
    <row r="168" customFormat="false" ht="15" hidden="false" customHeight="false" outlineLevel="0" collapsed="false">
      <c r="A168" s="14"/>
      <c r="B168" s="15" t="str">
        <f aca="false">IF($A168="","",IFERROR(INDEX(Adhérents!$B$5:$B$304,MATCH($A168,Adhérents!$A$5:$A$304,0))&amp;"","N° inconnu"))</f>
        <v/>
      </c>
      <c r="C168" s="15" t="str">
        <f aca="false">IF($A168="","",IFERROR(INDEX(Adhérents!$C$5:$C$304,MATCH($A168,Adhérents!$A$5:$A$304,0))&amp;"",""))</f>
        <v/>
      </c>
      <c r="D168" s="15" t="str">
        <f aca="false">IF($A168="","",IFERROR(INDEX(Adhérents!$I$5:$I$304,MATCH($A168,Adhérents!$A$5:$A$304,0))&amp;"",""))</f>
        <v/>
      </c>
      <c r="E168" s="16" t="str">
        <f aca="false">IF($A168="","",IFERROR(INDEX(Listes!$B$5:$B$14,MATCH($D168,Listes!$A$5:$A$14,0)),0))</f>
        <v/>
      </c>
      <c r="F168" s="17"/>
      <c r="G168" s="16" t="str">
        <f aca="false">IF($A168="","",MAX(E168-N(F168),0))</f>
        <v/>
      </c>
      <c r="H168" s="17"/>
      <c r="I168" s="16" t="str">
        <f aca="false">IF($A168="","",MAX(G168-N(H168),0))</f>
        <v/>
      </c>
      <c r="J168" s="12"/>
      <c r="K168" s="11"/>
      <c r="L168" s="13" t="str">
        <f aca="false">IF($A168="","",IF(G168=0,"Non dû",IF(N(H168)&gt;=G168,"Payé",IF(N(H168)&gt;0,"Partiel","Impayé"))))</f>
        <v/>
      </c>
      <c r="M168" s="11"/>
    </row>
    <row r="169" customFormat="false" ht="15" hidden="false" customHeight="false" outlineLevel="0" collapsed="false">
      <c r="A169" s="14"/>
      <c r="B169" s="15" t="str">
        <f aca="false">IF($A169="","",IFERROR(INDEX(Adhérents!$B$5:$B$304,MATCH($A169,Adhérents!$A$5:$A$304,0))&amp;"","N° inconnu"))</f>
        <v/>
      </c>
      <c r="C169" s="15" t="str">
        <f aca="false">IF($A169="","",IFERROR(INDEX(Adhérents!$C$5:$C$304,MATCH($A169,Adhérents!$A$5:$A$304,0))&amp;"",""))</f>
        <v/>
      </c>
      <c r="D169" s="15" t="str">
        <f aca="false">IF($A169="","",IFERROR(INDEX(Adhérents!$I$5:$I$304,MATCH($A169,Adhérents!$A$5:$A$304,0))&amp;"",""))</f>
        <v/>
      </c>
      <c r="E169" s="16" t="str">
        <f aca="false">IF($A169="","",IFERROR(INDEX(Listes!$B$5:$B$14,MATCH($D169,Listes!$A$5:$A$14,0)),0))</f>
        <v/>
      </c>
      <c r="F169" s="17"/>
      <c r="G169" s="16" t="str">
        <f aca="false">IF($A169="","",MAX(E169-N(F169),0))</f>
        <v/>
      </c>
      <c r="H169" s="17"/>
      <c r="I169" s="16" t="str">
        <f aca="false">IF($A169="","",MAX(G169-N(H169),0))</f>
        <v/>
      </c>
      <c r="J169" s="12"/>
      <c r="K169" s="11"/>
      <c r="L169" s="13" t="str">
        <f aca="false">IF($A169="","",IF(G169=0,"Non dû",IF(N(H169)&gt;=G169,"Payé",IF(N(H169)&gt;0,"Partiel","Impayé"))))</f>
        <v/>
      </c>
      <c r="M169" s="11"/>
    </row>
    <row r="170" customFormat="false" ht="15" hidden="false" customHeight="false" outlineLevel="0" collapsed="false">
      <c r="A170" s="14"/>
      <c r="B170" s="15" t="str">
        <f aca="false">IF($A170="","",IFERROR(INDEX(Adhérents!$B$5:$B$304,MATCH($A170,Adhérents!$A$5:$A$304,0))&amp;"","N° inconnu"))</f>
        <v/>
      </c>
      <c r="C170" s="15" t="str">
        <f aca="false">IF($A170="","",IFERROR(INDEX(Adhérents!$C$5:$C$304,MATCH($A170,Adhérents!$A$5:$A$304,0))&amp;"",""))</f>
        <v/>
      </c>
      <c r="D170" s="15" t="str">
        <f aca="false">IF($A170="","",IFERROR(INDEX(Adhérents!$I$5:$I$304,MATCH($A170,Adhérents!$A$5:$A$304,0))&amp;"",""))</f>
        <v/>
      </c>
      <c r="E170" s="16" t="str">
        <f aca="false">IF($A170="","",IFERROR(INDEX(Listes!$B$5:$B$14,MATCH($D170,Listes!$A$5:$A$14,0)),0))</f>
        <v/>
      </c>
      <c r="F170" s="17"/>
      <c r="G170" s="16" t="str">
        <f aca="false">IF($A170="","",MAX(E170-N(F170),0))</f>
        <v/>
      </c>
      <c r="H170" s="17"/>
      <c r="I170" s="16" t="str">
        <f aca="false">IF($A170="","",MAX(G170-N(H170),0))</f>
        <v/>
      </c>
      <c r="J170" s="12"/>
      <c r="K170" s="11"/>
      <c r="L170" s="13" t="str">
        <f aca="false">IF($A170="","",IF(G170=0,"Non dû",IF(N(H170)&gt;=G170,"Payé",IF(N(H170)&gt;0,"Partiel","Impayé"))))</f>
        <v/>
      </c>
      <c r="M170" s="11"/>
    </row>
    <row r="171" customFormat="false" ht="15" hidden="false" customHeight="false" outlineLevel="0" collapsed="false">
      <c r="A171" s="14"/>
      <c r="B171" s="15" t="str">
        <f aca="false">IF($A171="","",IFERROR(INDEX(Adhérents!$B$5:$B$304,MATCH($A171,Adhérents!$A$5:$A$304,0))&amp;"","N° inconnu"))</f>
        <v/>
      </c>
      <c r="C171" s="15" t="str">
        <f aca="false">IF($A171="","",IFERROR(INDEX(Adhérents!$C$5:$C$304,MATCH($A171,Adhérents!$A$5:$A$304,0))&amp;"",""))</f>
        <v/>
      </c>
      <c r="D171" s="15" t="str">
        <f aca="false">IF($A171="","",IFERROR(INDEX(Adhérents!$I$5:$I$304,MATCH($A171,Adhérents!$A$5:$A$304,0))&amp;"",""))</f>
        <v/>
      </c>
      <c r="E171" s="16" t="str">
        <f aca="false">IF($A171="","",IFERROR(INDEX(Listes!$B$5:$B$14,MATCH($D171,Listes!$A$5:$A$14,0)),0))</f>
        <v/>
      </c>
      <c r="F171" s="17"/>
      <c r="G171" s="16" t="str">
        <f aca="false">IF($A171="","",MAX(E171-N(F171),0))</f>
        <v/>
      </c>
      <c r="H171" s="17"/>
      <c r="I171" s="16" t="str">
        <f aca="false">IF($A171="","",MAX(G171-N(H171),0))</f>
        <v/>
      </c>
      <c r="J171" s="12"/>
      <c r="K171" s="11"/>
      <c r="L171" s="13" t="str">
        <f aca="false">IF($A171="","",IF(G171=0,"Non dû",IF(N(H171)&gt;=G171,"Payé",IF(N(H171)&gt;0,"Partiel","Impayé"))))</f>
        <v/>
      </c>
      <c r="M171" s="11"/>
    </row>
    <row r="172" customFormat="false" ht="15" hidden="false" customHeight="false" outlineLevel="0" collapsed="false">
      <c r="A172" s="14"/>
      <c r="B172" s="15" t="str">
        <f aca="false">IF($A172="","",IFERROR(INDEX(Adhérents!$B$5:$B$304,MATCH($A172,Adhérents!$A$5:$A$304,0))&amp;"","N° inconnu"))</f>
        <v/>
      </c>
      <c r="C172" s="15" t="str">
        <f aca="false">IF($A172="","",IFERROR(INDEX(Adhérents!$C$5:$C$304,MATCH($A172,Adhérents!$A$5:$A$304,0))&amp;"",""))</f>
        <v/>
      </c>
      <c r="D172" s="15" t="str">
        <f aca="false">IF($A172="","",IFERROR(INDEX(Adhérents!$I$5:$I$304,MATCH($A172,Adhérents!$A$5:$A$304,0))&amp;"",""))</f>
        <v/>
      </c>
      <c r="E172" s="16" t="str">
        <f aca="false">IF($A172="","",IFERROR(INDEX(Listes!$B$5:$B$14,MATCH($D172,Listes!$A$5:$A$14,0)),0))</f>
        <v/>
      </c>
      <c r="F172" s="17"/>
      <c r="G172" s="16" t="str">
        <f aca="false">IF($A172="","",MAX(E172-N(F172),0))</f>
        <v/>
      </c>
      <c r="H172" s="17"/>
      <c r="I172" s="16" t="str">
        <f aca="false">IF($A172="","",MAX(G172-N(H172),0))</f>
        <v/>
      </c>
      <c r="J172" s="12"/>
      <c r="K172" s="11"/>
      <c r="L172" s="13" t="str">
        <f aca="false">IF($A172="","",IF(G172=0,"Non dû",IF(N(H172)&gt;=G172,"Payé",IF(N(H172)&gt;0,"Partiel","Impayé"))))</f>
        <v/>
      </c>
      <c r="M172" s="11"/>
    </row>
    <row r="173" customFormat="false" ht="15" hidden="false" customHeight="false" outlineLevel="0" collapsed="false">
      <c r="A173" s="14"/>
      <c r="B173" s="15" t="str">
        <f aca="false">IF($A173="","",IFERROR(INDEX(Adhérents!$B$5:$B$304,MATCH($A173,Adhérents!$A$5:$A$304,0))&amp;"","N° inconnu"))</f>
        <v/>
      </c>
      <c r="C173" s="15" t="str">
        <f aca="false">IF($A173="","",IFERROR(INDEX(Adhérents!$C$5:$C$304,MATCH($A173,Adhérents!$A$5:$A$304,0))&amp;"",""))</f>
        <v/>
      </c>
      <c r="D173" s="15" t="str">
        <f aca="false">IF($A173="","",IFERROR(INDEX(Adhérents!$I$5:$I$304,MATCH($A173,Adhérents!$A$5:$A$304,0))&amp;"",""))</f>
        <v/>
      </c>
      <c r="E173" s="16" t="str">
        <f aca="false">IF($A173="","",IFERROR(INDEX(Listes!$B$5:$B$14,MATCH($D173,Listes!$A$5:$A$14,0)),0))</f>
        <v/>
      </c>
      <c r="F173" s="17"/>
      <c r="G173" s="16" t="str">
        <f aca="false">IF($A173="","",MAX(E173-N(F173),0))</f>
        <v/>
      </c>
      <c r="H173" s="17"/>
      <c r="I173" s="16" t="str">
        <f aca="false">IF($A173="","",MAX(G173-N(H173),0))</f>
        <v/>
      </c>
      <c r="J173" s="12"/>
      <c r="K173" s="11"/>
      <c r="L173" s="13" t="str">
        <f aca="false">IF($A173="","",IF(G173=0,"Non dû",IF(N(H173)&gt;=G173,"Payé",IF(N(H173)&gt;0,"Partiel","Impayé"))))</f>
        <v/>
      </c>
      <c r="M173" s="11"/>
    </row>
    <row r="174" customFormat="false" ht="15" hidden="false" customHeight="false" outlineLevel="0" collapsed="false">
      <c r="A174" s="14"/>
      <c r="B174" s="15" t="str">
        <f aca="false">IF($A174="","",IFERROR(INDEX(Adhérents!$B$5:$B$304,MATCH($A174,Adhérents!$A$5:$A$304,0))&amp;"","N° inconnu"))</f>
        <v/>
      </c>
      <c r="C174" s="15" t="str">
        <f aca="false">IF($A174="","",IFERROR(INDEX(Adhérents!$C$5:$C$304,MATCH($A174,Adhérents!$A$5:$A$304,0))&amp;"",""))</f>
        <v/>
      </c>
      <c r="D174" s="15" t="str">
        <f aca="false">IF($A174="","",IFERROR(INDEX(Adhérents!$I$5:$I$304,MATCH($A174,Adhérents!$A$5:$A$304,0))&amp;"",""))</f>
        <v/>
      </c>
      <c r="E174" s="16" t="str">
        <f aca="false">IF($A174="","",IFERROR(INDEX(Listes!$B$5:$B$14,MATCH($D174,Listes!$A$5:$A$14,0)),0))</f>
        <v/>
      </c>
      <c r="F174" s="17"/>
      <c r="G174" s="16" t="str">
        <f aca="false">IF($A174="","",MAX(E174-N(F174),0))</f>
        <v/>
      </c>
      <c r="H174" s="17"/>
      <c r="I174" s="16" t="str">
        <f aca="false">IF($A174="","",MAX(G174-N(H174),0))</f>
        <v/>
      </c>
      <c r="J174" s="12"/>
      <c r="K174" s="11"/>
      <c r="L174" s="13" t="str">
        <f aca="false">IF($A174="","",IF(G174=0,"Non dû",IF(N(H174)&gt;=G174,"Payé",IF(N(H174)&gt;0,"Partiel","Impayé"))))</f>
        <v/>
      </c>
      <c r="M174" s="11"/>
    </row>
    <row r="175" customFormat="false" ht="15" hidden="false" customHeight="false" outlineLevel="0" collapsed="false">
      <c r="A175" s="14"/>
      <c r="B175" s="15" t="str">
        <f aca="false">IF($A175="","",IFERROR(INDEX(Adhérents!$B$5:$B$304,MATCH($A175,Adhérents!$A$5:$A$304,0))&amp;"","N° inconnu"))</f>
        <v/>
      </c>
      <c r="C175" s="15" t="str">
        <f aca="false">IF($A175="","",IFERROR(INDEX(Adhérents!$C$5:$C$304,MATCH($A175,Adhérents!$A$5:$A$304,0))&amp;"",""))</f>
        <v/>
      </c>
      <c r="D175" s="15" t="str">
        <f aca="false">IF($A175="","",IFERROR(INDEX(Adhérents!$I$5:$I$304,MATCH($A175,Adhérents!$A$5:$A$304,0))&amp;"",""))</f>
        <v/>
      </c>
      <c r="E175" s="16" t="str">
        <f aca="false">IF($A175="","",IFERROR(INDEX(Listes!$B$5:$B$14,MATCH($D175,Listes!$A$5:$A$14,0)),0))</f>
        <v/>
      </c>
      <c r="F175" s="17"/>
      <c r="G175" s="16" t="str">
        <f aca="false">IF($A175="","",MAX(E175-N(F175),0))</f>
        <v/>
      </c>
      <c r="H175" s="17"/>
      <c r="I175" s="16" t="str">
        <f aca="false">IF($A175="","",MAX(G175-N(H175),0))</f>
        <v/>
      </c>
      <c r="J175" s="12"/>
      <c r="K175" s="11"/>
      <c r="L175" s="13" t="str">
        <f aca="false">IF($A175="","",IF(G175=0,"Non dû",IF(N(H175)&gt;=G175,"Payé",IF(N(H175)&gt;0,"Partiel","Impayé"))))</f>
        <v/>
      </c>
      <c r="M175" s="11"/>
    </row>
    <row r="176" customFormat="false" ht="15" hidden="false" customHeight="false" outlineLevel="0" collapsed="false">
      <c r="A176" s="14"/>
      <c r="B176" s="15" t="str">
        <f aca="false">IF($A176="","",IFERROR(INDEX(Adhérents!$B$5:$B$304,MATCH($A176,Adhérents!$A$5:$A$304,0))&amp;"","N° inconnu"))</f>
        <v/>
      </c>
      <c r="C176" s="15" t="str">
        <f aca="false">IF($A176="","",IFERROR(INDEX(Adhérents!$C$5:$C$304,MATCH($A176,Adhérents!$A$5:$A$304,0))&amp;"",""))</f>
        <v/>
      </c>
      <c r="D176" s="15" t="str">
        <f aca="false">IF($A176="","",IFERROR(INDEX(Adhérents!$I$5:$I$304,MATCH($A176,Adhérents!$A$5:$A$304,0))&amp;"",""))</f>
        <v/>
      </c>
      <c r="E176" s="16" t="str">
        <f aca="false">IF($A176="","",IFERROR(INDEX(Listes!$B$5:$B$14,MATCH($D176,Listes!$A$5:$A$14,0)),0))</f>
        <v/>
      </c>
      <c r="F176" s="17"/>
      <c r="G176" s="16" t="str">
        <f aca="false">IF($A176="","",MAX(E176-N(F176),0))</f>
        <v/>
      </c>
      <c r="H176" s="17"/>
      <c r="I176" s="16" t="str">
        <f aca="false">IF($A176="","",MAX(G176-N(H176),0))</f>
        <v/>
      </c>
      <c r="J176" s="12"/>
      <c r="K176" s="11"/>
      <c r="L176" s="13" t="str">
        <f aca="false">IF($A176="","",IF(G176=0,"Non dû",IF(N(H176)&gt;=G176,"Payé",IF(N(H176)&gt;0,"Partiel","Impayé"))))</f>
        <v/>
      </c>
      <c r="M176" s="11"/>
    </row>
    <row r="177" customFormat="false" ht="15" hidden="false" customHeight="false" outlineLevel="0" collapsed="false">
      <c r="A177" s="14"/>
      <c r="B177" s="15" t="str">
        <f aca="false">IF($A177="","",IFERROR(INDEX(Adhérents!$B$5:$B$304,MATCH($A177,Adhérents!$A$5:$A$304,0))&amp;"","N° inconnu"))</f>
        <v/>
      </c>
      <c r="C177" s="15" t="str">
        <f aca="false">IF($A177="","",IFERROR(INDEX(Adhérents!$C$5:$C$304,MATCH($A177,Adhérents!$A$5:$A$304,0))&amp;"",""))</f>
        <v/>
      </c>
      <c r="D177" s="15" t="str">
        <f aca="false">IF($A177="","",IFERROR(INDEX(Adhérents!$I$5:$I$304,MATCH($A177,Adhérents!$A$5:$A$304,0))&amp;"",""))</f>
        <v/>
      </c>
      <c r="E177" s="16" t="str">
        <f aca="false">IF($A177="","",IFERROR(INDEX(Listes!$B$5:$B$14,MATCH($D177,Listes!$A$5:$A$14,0)),0))</f>
        <v/>
      </c>
      <c r="F177" s="17"/>
      <c r="G177" s="16" t="str">
        <f aca="false">IF($A177="","",MAX(E177-N(F177),0))</f>
        <v/>
      </c>
      <c r="H177" s="17"/>
      <c r="I177" s="16" t="str">
        <f aca="false">IF($A177="","",MAX(G177-N(H177),0))</f>
        <v/>
      </c>
      <c r="J177" s="12"/>
      <c r="K177" s="11"/>
      <c r="L177" s="13" t="str">
        <f aca="false">IF($A177="","",IF(G177=0,"Non dû",IF(N(H177)&gt;=G177,"Payé",IF(N(H177)&gt;0,"Partiel","Impayé"))))</f>
        <v/>
      </c>
      <c r="M177" s="11"/>
    </row>
    <row r="178" customFormat="false" ht="15" hidden="false" customHeight="false" outlineLevel="0" collapsed="false">
      <c r="A178" s="14"/>
      <c r="B178" s="15" t="str">
        <f aca="false">IF($A178="","",IFERROR(INDEX(Adhérents!$B$5:$B$304,MATCH($A178,Adhérents!$A$5:$A$304,0))&amp;"","N° inconnu"))</f>
        <v/>
      </c>
      <c r="C178" s="15" t="str">
        <f aca="false">IF($A178="","",IFERROR(INDEX(Adhérents!$C$5:$C$304,MATCH($A178,Adhérents!$A$5:$A$304,0))&amp;"",""))</f>
        <v/>
      </c>
      <c r="D178" s="15" t="str">
        <f aca="false">IF($A178="","",IFERROR(INDEX(Adhérents!$I$5:$I$304,MATCH($A178,Adhérents!$A$5:$A$304,0))&amp;"",""))</f>
        <v/>
      </c>
      <c r="E178" s="16" t="str">
        <f aca="false">IF($A178="","",IFERROR(INDEX(Listes!$B$5:$B$14,MATCH($D178,Listes!$A$5:$A$14,0)),0))</f>
        <v/>
      </c>
      <c r="F178" s="17"/>
      <c r="G178" s="16" t="str">
        <f aca="false">IF($A178="","",MAX(E178-N(F178),0))</f>
        <v/>
      </c>
      <c r="H178" s="17"/>
      <c r="I178" s="16" t="str">
        <f aca="false">IF($A178="","",MAX(G178-N(H178),0))</f>
        <v/>
      </c>
      <c r="J178" s="12"/>
      <c r="K178" s="11"/>
      <c r="L178" s="13" t="str">
        <f aca="false">IF($A178="","",IF(G178=0,"Non dû",IF(N(H178)&gt;=G178,"Payé",IF(N(H178)&gt;0,"Partiel","Impayé"))))</f>
        <v/>
      </c>
      <c r="M178" s="11"/>
    </row>
    <row r="179" customFormat="false" ht="15" hidden="false" customHeight="false" outlineLevel="0" collapsed="false">
      <c r="A179" s="14"/>
      <c r="B179" s="15" t="str">
        <f aca="false">IF($A179="","",IFERROR(INDEX(Adhérents!$B$5:$B$304,MATCH($A179,Adhérents!$A$5:$A$304,0))&amp;"","N° inconnu"))</f>
        <v/>
      </c>
      <c r="C179" s="15" t="str">
        <f aca="false">IF($A179="","",IFERROR(INDEX(Adhérents!$C$5:$C$304,MATCH($A179,Adhérents!$A$5:$A$304,0))&amp;"",""))</f>
        <v/>
      </c>
      <c r="D179" s="15" t="str">
        <f aca="false">IF($A179="","",IFERROR(INDEX(Adhérents!$I$5:$I$304,MATCH($A179,Adhérents!$A$5:$A$304,0))&amp;"",""))</f>
        <v/>
      </c>
      <c r="E179" s="16" t="str">
        <f aca="false">IF($A179="","",IFERROR(INDEX(Listes!$B$5:$B$14,MATCH($D179,Listes!$A$5:$A$14,0)),0))</f>
        <v/>
      </c>
      <c r="F179" s="17"/>
      <c r="G179" s="16" t="str">
        <f aca="false">IF($A179="","",MAX(E179-N(F179),0))</f>
        <v/>
      </c>
      <c r="H179" s="17"/>
      <c r="I179" s="16" t="str">
        <f aca="false">IF($A179="","",MAX(G179-N(H179),0))</f>
        <v/>
      </c>
      <c r="J179" s="12"/>
      <c r="K179" s="11"/>
      <c r="L179" s="13" t="str">
        <f aca="false">IF($A179="","",IF(G179=0,"Non dû",IF(N(H179)&gt;=G179,"Payé",IF(N(H179)&gt;0,"Partiel","Impayé"))))</f>
        <v/>
      </c>
      <c r="M179" s="11"/>
    </row>
    <row r="180" customFormat="false" ht="15" hidden="false" customHeight="false" outlineLevel="0" collapsed="false">
      <c r="A180" s="14"/>
      <c r="B180" s="15" t="str">
        <f aca="false">IF($A180="","",IFERROR(INDEX(Adhérents!$B$5:$B$304,MATCH($A180,Adhérents!$A$5:$A$304,0))&amp;"","N° inconnu"))</f>
        <v/>
      </c>
      <c r="C180" s="15" t="str">
        <f aca="false">IF($A180="","",IFERROR(INDEX(Adhérents!$C$5:$C$304,MATCH($A180,Adhérents!$A$5:$A$304,0))&amp;"",""))</f>
        <v/>
      </c>
      <c r="D180" s="15" t="str">
        <f aca="false">IF($A180="","",IFERROR(INDEX(Adhérents!$I$5:$I$304,MATCH($A180,Adhérents!$A$5:$A$304,0))&amp;"",""))</f>
        <v/>
      </c>
      <c r="E180" s="16" t="str">
        <f aca="false">IF($A180="","",IFERROR(INDEX(Listes!$B$5:$B$14,MATCH($D180,Listes!$A$5:$A$14,0)),0))</f>
        <v/>
      </c>
      <c r="F180" s="17"/>
      <c r="G180" s="16" t="str">
        <f aca="false">IF($A180="","",MAX(E180-N(F180),0))</f>
        <v/>
      </c>
      <c r="H180" s="17"/>
      <c r="I180" s="16" t="str">
        <f aca="false">IF($A180="","",MAX(G180-N(H180),0))</f>
        <v/>
      </c>
      <c r="J180" s="12"/>
      <c r="K180" s="11"/>
      <c r="L180" s="13" t="str">
        <f aca="false">IF($A180="","",IF(G180=0,"Non dû",IF(N(H180)&gt;=G180,"Payé",IF(N(H180)&gt;0,"Partiel","Impayé"))))</f>
        <v/>
      </c>
      <c r="M180" s="11"/>
    </row>
    <row r="181" customFormat="false" ht="15" hidden="false" customHeight="false" outlineLevel="0" collapsed="false">
      <c r="A181" s="14"/>
      <c r="B181" s="15" t="str">
        <f aca="false">IF($A181="","",IFERROR(INDEX(Adhérents!$B$5:$B$304,MATCH($A181,Adhérents!$A$5:$A$304,0))&amp;"","N° inconnu"))</f>
        <v/>
      </c>
      <c r="C181" s="15" t="str">
        <f aca="false">IF($A181="","",IFERROR(INDEX(Adhérents!$C$5:$C$304,MATCH($A181,Adhérents!$A$5:$A$304,0))&amp;"",""))</f>
        <v/>
      </c>
      <c r="D181" s="15" t="str">
        <f aca="false">IF($A181="","",IFERROR(INDEX(Adhérents!$I$5:$I$304,MATCH($A181,Adhérents!$A$5:$A$304,0))&amp;"",""))</f>
        <v/>
      </c>
      <c r="E181" s="16" t="str">
        <f aca="false">IF($A181="","",IFERROR(INDEX(Listes!$B$5:$B$14,MATCH($D181,Listes!$A$5:$A$14,0)),0))</f>
        <v/>
      </c>
      <c r="F181" s="17"/>
      <c r="G181" s="16" t="str">
        <f aca="false">IF($A181="","",MAX(E181-N(F181),0))</f>
        <v/>
      </c>
      <c r="H181" s="17"/>
      <c r="I181" s="16" t="str">
        <f aca="false">IF($A181="","",MAX(G181-N(H181),0))</f>
        <v/>
      </c>
      <c r="J181" s="12"/>
      <c r="K181" s="11"/>
      <c r="L181" s="13" t="str">
        <f aca="false">IF($A181="","",IF(G181=0,"Non dû",IF(N(H181)&gt;=G181,"Payé",IF(N(H181)&gt;0,"Partiel","Impayé"))))</f>
        <v/>
      </c>
      <c r="M181" s="11"/>
    </row>
    <row r="182" customFormat="false" ht="15" hidden="false" customHeight="false" outlineLevel="0" collapsed="false">
      <c r="A182" s="14"/>
      <c r="B182" s="15" t="str">
        <f aca="false">IF($A182="","",IFERROR(INDEX(Adhérents!$B$5:$B$304,MATCH($A182,Adhérents!$A$5:$A$304,0))&amp;"","N° inconnu"))</f>
        <v/>
      </c>
      <c r="C182" s="15" t="str">
        <f aca="false">IF($A182="","",IFERROR(INDEX(Adhérents!$C$5:$C$304,MATCH($A182,Adhérents!$A$5:$A$304,0))&amp;"",""))</f>
        <v/>
      </c>
      <c r="D182" s="15" t="str">
        <f aca="false">IF($A182="","",IFERROR(INDEX(Adhérents!$I$5:$I$304,MATCH($A182,Adhérents!$A$5:$A$304,0))&amp;"",""))</f>
        <v/>
      </c>
      <c r="E182" s="16" t="str">
        <f aca="false">IF($A182="","",IFERROR(INDEX(Listes!$B$5:$B$14,MATCH($D182,Listes!$A$5:$A$14,0)),0))</f>
        <v/>
      </c>
      <c r="F182" s="17"/>
      <c r="G182" s="16" t="str">
        <f aca="false">IF($A182="","",MAX(E182-N(F182),0))</f>
        <v/>
      </c>
      <c r="H182" s="17"/>
      <c r="I182" s="16" t="str">
        <f aca="false">IF($A182="","",MAX(G182-N(H182),0))</f>
        <v/>
      </c>
      <c r="J182" s="12"/>
      <c r="K182" s="11"/>
      <c r="L182" s="13" t="str">
        <f aca="false">IF($A182="","",IF(G182=0,"Non dû",IF(N(H182)&gt;=G182,"Payé",IF(N(H182)&gt;0,"Partiel","Impayé"))))</f>
        <v/>
      </c>
      <c r="M182" s="11"/>
    </row>
    <row r="183" customFormat="false" ht="15" hidden="false" customHeight="false" outlineLevel="0" collapsed="false">
      <c r="A183" s="14"/>
      <c r="B183" s="15" t="str">
        <f aca="false">IF($A183="","",IFERROR(INDEX(Adhérents!$B$5:$B$304,MATCH($A183,Adhérents!$A$5:$A$304,0))&amp;"","N° inconnu"))</f>
        <v/>
      </c>
      <c r="C183" s="15" t="str">
        <f aca="false">IF($A183="","",IFERROR(INDEX(Adhérents!$C$5:$C$304,MATCH($A183,Adhérents!$A$5:$A$304,0))&amp;"",""))</f>
        <v/>
      </c>
      <c r="D183" s="15" t="str">
        <f aca="false">IF($A183="","",IFERROR(INDEX(Adhérents!$I$5:$I$304,MATCH($A183,Adhérents!$A$5:$A$304,0))&amp;"",""))</f>
        <v/>
      </c>
      <c r="E183" s="16" t="str">
        <f aca="false">IF($A183="","",IFERROR(INDEX(Listes!$B$5:$B$14,MATCH($D183,Listes!$A$5:$A$14,0)),0))</f>
        <v/>
      </c>
      <c r="F183" s="17"/>
      <c r="G183" s="16" t="str">
        <f aca="false">IF($A183="","",MAX(E183-N(F183),0))</f>
        <v/>
      </c>
      <c r="H183" s="17"/>
      <c r="I183" s="16" t="str">
        <f aca="false">IF($A183="","",MAX(G183-N(H183),0))</f>
        <v/>
      </c>
      <c r="J183" s="12"/>
      <c r="K183" s="11"/>
      <c r="L183" s="13" t="str">
        <f aca="false">IF($A183="","",IF(G183=0,"Non dû",IF(N(H183)&gt;=G183,"Payé",IF(N(H183)&gt;0,"Partiel","Impayé"))))</f>
        <v/>
      </c>
      <c r="M183" s="11"/>
    </row>
    <row r="184" customFormat="false" ht="15" hidden="false" customHeight="false" outlineLevel="0" collapsed="false">
      <c r="A184" s="14"/>
      <c r="B184" s="15" t="str">
        <f aca="false">IF($A184="","",IFERROR(INDEX(Adhérents!$B$5:$B$304,MATCH($A184,Adhérents!$A$5:$A$304,0))&amp;"","N° inconnu"))</f>
        <v/>
      </c>
      <c r="C184" s="15" t="str">
        <f aca="false">IF($A184="","",IFERROR(INDEX(Adhérents!$C$5:$C$304,MATCH($A184,Adhérents!$A$5:$A$304,0))&amp;"",""))</f>
        <v/>
      </c>
      <c r="D184" s="15" t="str">
        <f aca="false">IF($A184="","",IFERROR(INDEX(Adhérents!$I$5:$I$304,MATCH($A184,Adhérents!$A$5:$A$304,0))&amp;"",""))</f>
        <v/>
      </c>
      <c r="E184" s="16" t="str">
        <f aca="false">IF($A184="","",IFERROR(INDEX(Listes!$B$5:$B$14,MATCH($D184,Listes!$A$5:$A$14,0)),0))</f>
        <v/>
      </c>
      <c r="F184" s="17"/>
      <c r="G184" s="16" t="str">
        <f aca="false">IF($A184="","",MAX(E184-N(F184),0))</f>
        <v/>
      </c>
      <c r="H184" s="17"/>
      <c r="I184" s="16" t="str">
        <f aca="false">IF($A184="","",MAX(G184-N(H184),0))</f>
        <v/>
      </c>
      <c r="J184" s="12"/>
      <c r="K184" s="11"/>
      <c r="L184" s="13" t="str">
        <f aca="false">IF($A184="","",IF(G184=0,"Non dû",IF(N(H184)&gt;=G184,"Payé",IF(N(H184)&gt;0,"Partiel","Impayé"))))</f>
        <v/>
      </c>
      <c r="M184" s="11"/>
    </row>
    <row r="185" customFormat="false" ht="15" hidden="false" customHeight="false" outlineLevel="0" collapsed="false">
      <c r="A185" s="14"/>
      <c r="B185" s="15" t="str">
        <f aca="false">IF($A185="","",IFERROR(INDEX(Adhérents!$B$5:$B$304,MATCH($A185,Adhérents!$A$5:$A$304,0))&amp;"","N° inconnu"))</f>
        <v/>
      </c>
      <c r="C185" s="15" t="str">
        <f aca="false">IF($A185="","",IFERROR(INDEX(Adhérents!$C$5:$C$304,MATCH($A185,Adhérents!$A$5:$A$304,0))&amp;"",""))</f>
        <v/>
      </c>
      <c r="D185" s="15" t="str">
        <f aca="false">IF($A185="","",IFERROR(INDEX(Adhérents!$I$5:$I$304,MATCH($A185,Adhérents!$A$5:$A$304,0))&amp;"",""))</f>
        <v/>
      </c>
      <c r="E185" s="16" t="str">
        <f aca="false">IF($A185="","",IFERROR(INDEX(Listes!$B$5:$B$14,MATCH($D185,Listes!$A$5:$A$14,0)),0))</f>
        <v/>
      </c>
      <c r="F185" s="17"/>
      <c r="G185" s="16" t="str">
        <f aca="false">IF($A185="","",MAX(E185-N(F185),0))</f>
        <v/>
      </c>
      <c r="H185" s="17"/>
      <c r="I185" s="16" t="str">
        <f aca="false">IF($A185="","",MAX(G185-N(H185),0))</f>
        <v/>
      </c>
      <c r="J185" s="12"/>
      <c r="K185" s="11"/>
      <c r="L185" s="13" t="str">
        <f aca="false">IF($A185="","",IF(G185=0,"Non dû",IF(N(H185)&gt;=G185,"Payé",IF(N(H185)&gt;0,"Partiel","Impayé"))))</f>
        <v/>
      </c>
      <c r="M185" s="11"/>
    </row>
    <row r="186" customFormat="false" ht="15" hidden="false" customHeight="false" outlineLevel="0" collapsed="false">
      <c r="A186" s="14"/>
      <c r="B186" s="15" t="str">
        <f aca="false">IF($A186="","",IFERROR(INDEX(Adhérents!$B$5:$B$304,MATCH($A186,Adhérents!$A$5:$A$304,0))&amp;"","N° inconnu"))</f>
        <v/>
      </c>
      <c r="C186" s="15" t="str">
        <f aca="false">IF($A186="","",IFERROR(INDEX(Adhérents!$C$5:$C$304,MATCH($A186,Adhérents!$A$5:$A$304,0))&amp;"",""))</f>
        <v/>
      </c>
      <c r="D186" s="15" t="str">
        <f aca="false">IF($A186="","",IFERROR(INDEX(Adhérents!$I$5:$I$304,MATCH($A186,Adhérents!$A$5:$A$304,0))&amp;"",""))</f>
        <v/>
      </c>
      <c r="E186" s="16" t="str">
        <f aca="false">IF($A186="","",IFERROR(INDEX(Listes!$B$5:$B$14,MATCH($D186,Listes!$A$5:$A$14,0)),0))</f>
        <v/>
      </c>
      <c r="F186" s="17"/>
      <c r="G186" s="16" t="str">
        <f aca="false">IF($A186="","",MAX(E186-N(F186),0))</f>
        <v/>
      </c>
      <c r="H186" s="17"/>
      <c r="I186" s="16" t="str">
        <f aca="false">IF($A186="","",MAX(G186-N(H186),0))</f>
        <v/>
      </c>
      <c r="J186" s="12"/>
      <c r="K186" s="11"/>
      <c r="L186" s="13" t="str">
        <f aca="false">IF($A186="","",IF(G186=0,"Non dû",IF(N(H186)&gt;=G186,"Payé",IF(N(H186)&gt;0,"Partiel","Impayé"))))</f>
        <v/>
      </c>
      <c r="M186" s="11"/>
    </row>
    <row r="187" customFormat="false" ht="15" hidden="false" customHeight="false" outlineLevel="0" collapsed="false">
      <c r="A187" s="14"/>
      <c r="B187" s="15" t="str">
        <f aca="false">IF($A187="","",IFERROR(INDEX(Adhérents!$B$5:$B$304,MATCH($A187,Adhérents!$A$5:$A$304,0))&amp;"","N° inconnu"))</f>
        <v/>
      </c>
      <c r="C187" s="15" t="str">
        <f aca="false">IF($A187="","",IFERROR(INDEX(Adhérents!$C$5:$C$304,MATCH($A187,Adhérents!$A$5:$A$304,0))&amp;"",""))</f>
        <v/>
      </c>
      <c r="D187" s="15" t="str">
        <f aca="false">IF($A187="","",IFERROR(INDEX(Adhérents!$I$5:$I$304,MATCH($A187,Adhérents!$A$5:$A$304,0))&amp;"",""))</f>
        <v/>
      </c>
      <c r="E187" s="16" t="str">
        <f aca="false">IF($A187="","",IFERROR(INDEX(Listes!$B$5:$B$14,MATCH($D187,Listes!$A$5:$A$14,0)),0))</f>
        <v/>
      </c>
      <c r="F187" s="17"/>
      <c r="G187" s="16" t="str">
        <f aca="false">IF($A187="","",MAX(E187-N(F187),0))</f>
        <v/>
      </c>
      <c r="H187" s="17"/>
      <c r="I187" s="16" t="str">
        <f aca="false">IF($A187="","",MAX(G187-N(H187),0))</f>
        <v/>
      </c>
      <c r="J187" s="12"/>
      <c r="K187" s="11"/>
      <c r="L187" s="13" t="str">
        <f aca="false">IF($A187="","",IF(G187=0,"Non dû",IF(N(H187)&gt;=G187,"Payé",IF(N(H187)&gt;0,"Partiel","Impayé"))))</f>
        <v/>
      </c>
      <c r="M187" s="11"/>
    </row>
    <row r="188" customFormat="false" ht="15" hidden="false" customHeight="false" outlineLevel="0" collapsed="false">
      <c r="A188" s="14"/>
      <c r="B188" s="15" t="str">
        <f aca="false">IF($A188="","",IFERROR(INDEX(Adhérents!$B$5:$B$304,MATCH($A188,Adhérents!$A$5:$A$304,0))&amp;"","N° inconnu"))</f>
        <v/>
      </c>
      <c r="C188" s="15" t="str">
        <f aca="false">IF($A188="","",IFERROR(INDEX(Adhérents!$C$5:$C$304,MATCH($A188,Adhérents!$A$5:$A$304,0))&amp;"",""))</f>
        <v/>
      </c>
      <c r="D188" s="15" t="str">
        <f aca="false">IF($A188="","",IFERROR(INDEX(Adhérents!$I$5:$I$304,MATCH($A188,Adhérents!$A$5:$A$304,0))&amp;"",""))</f>
        <v/>
      </c>
      <c r="E188" s="16" t="str">
        <f aca="false">IF($A188="","",IFERROR(INDEX(Listes!$B$5:$B$14,MATCH($D188,Listes!$A$5:$A$14,0)),0))</f>
        <v/>
      </c>
      <c r="F188" s="17"/>
      <c r="G188" s="16" t="str">
        <f aca="false">IF($A188="","",MAX(E188-N(F188),0))</f>
        <v/>
      </c>
      <c r="H188" s="17"/>
      <c r="I188" s="16" t="str">
        <f aca="false">IF($A188="","",MAX(G188-N(H188),0))</f>
        <v/>
      </c>
      <c r="J188" s="12"/>
      <c r="K188" s="11"/>
      <c r="L188" s="13" t="str">
        <f aca="false">IF($A188="","",IF(G188=0,"Non dû",IF(N(H188)&gt;=G188,"Payé",IF(N(H188)&gt;0,"Partiel","Impayé"))))</f>
        <v/>
      </c>
      <c r="M188" s="11"/>
    </row>
    <row r="189" customFormat="false" ht="15" hidden="false" customHeight="false" outlineLevel="0" collapsed="false">
      <c r="A189" s="14"/>
      <c r="B189" s="15" t="str">
        <f aca="false">IF($A189="","",IFERROR(INDEX(Adhérents!$B$5:$B$304,MATCH($A189,Adhérents!$A$5:$A$304,0))&amp;"","N° inconnu"))</f>
        <v/>
      </c>
      <c r="C189" s="15" t="str">
        <f aca="false">IF($A189="","",IFERROR(INDEX(Adhérents!$C$5:$C$304,MATCH($A189,Adhérents!$A$5:$A$304,0))&amp;"",""))</f>
        <v/>
      </c>
      <c r="D189" s="15" t="str">
        <f aca="false">IF($A189="","",IFERROR(INDEX(Adhérents!$I$5:$I$304,MATCH($A189,Adhérents!$A$5:$A$304,0))&amp;"",""))</f>
        <v/>
      </c>
      <c r="E189" s="16" t="str">
        <f aca="false">IF($A189="","",IFERROR(INDEX(Listes!$B$5:$B$14,MATCH($D189,Listes!$A$5:$A$14,0)),0))</f>
        <v/>
      </c>
      <c r="F189" s="17"/>
      <c r="G189" s="16" t="str">
        <f aca="false">IF($A189="","",MAX(E189-N(F189),0))</f>
        <v/>
      </c>
      <c r="H189" s="17"/>
      <c r="I189" s="16" t="str">
        <f aca="false">IF($A189="","",MAX(G189-N(H189),0))</f>
        <v/>
      </c>
      <c r="J189" s="12"/>
      <c r="K189" s="11"/>
      <c r="L189" s="13" t="str">
        <f aca="false">IF($A189="","",IF(G189=0,"Non dû",IF(N(H189)&gt;=G189,"Payé",IF(N(H189)&gt;0,"Partiel","Impayé"))))</f>
        <v/>
      </c>
      <c r="M189" s="11"/>
    </row>
    <row r="190" customFormat="false" ht="15" hidden="false" customHeight="false" outlineLevel="0" collapsed="false">
      <c r="A190" s="14"/>
      <c r="B190" s="15" t="str">
        <f aca="false">IF($A190="","",IFERROR(INDEX(Adhérents!$B$5:$B$304,MATCH($A190,Adhérents!$A$5:$A$304,0))&amp;"","N° inconnu"))</f>
        <v/>
      </c>
      <c r="C190" s="15" t="str">
        <f aca="false">IF($A190="","",IFERROR(INDEX(Adhérents!$C$5:$C$304,MATCH($A190,Adhérents!$A$5:$A$304,0))&amp;"",""))</f>
        <v/>
      </c>
      <c r="D190" s="15" t="str">
        <f aca="false">IF($A190="","",IFERROR(INDEX(Adhérents!$I$5:$I$304,MATCH($A190,Adhérents!$A$5:$A$304,0))&amp;"",""))</f>
        <v/>
      </c>
      <c r="E190" s="16" t="str">
        <f aca="false">IF($A190="","",IFERROR(INDEX(Listes!$B$5:$B$14,MATCH($D190,Listes!$A$5:$A$14,0)),0))</f>
        <v/>
      </c>
      <c r="F190" s="17"/>
      <c r="G190" s="16" t="str">
        <f aca="false">IF($A190="","",MAX(E190-N(F190),0))</f>
        <v/>
      </c>
      <c r="H190" s="17"/>
      <c r="I190" s="16" t="str">
        <f aca="false">IF($A190="","",MAX(G190-N(H190),0))</f>
        <v/>
      </c>
      <c r="J190" s="12"/>
      <c r="K190" s="11"/>
      <c r="L190" s="13" t="str">
        <f aca="false">IF($A190="","",IF(G190=0,"Non dû",IF(N(H190)&gt;=G190,"Payé",IF(N(H190)&gt;0,"Partiel","Impayé"))))</f>
        <v/>
      </c>
      <c r="M190" s="11"/>
    </row>
    <row r="191" customFormat="false" ht="15" hidden="false" customHeight="false" outlineLevel="0" collapsed="false">
      <c r="A191" s="14"/>
      <c r="B191" s="15" t="str">
        <f aca="false">IF($A191="","",IFERROR(INDEX(Adhérents!$B$5:$B$304,MATCH($A191,Adhérents!$A$5:$A$304,0))&amp;"","N° inconnu"))</f>
        <v/>
      </c>
      <c r="C191" s="15" t="str">
        <f aca="false">IF($A191="","",IFERROR(INDEX(Adhérents!$C$5:$C$304,MATCH($A191,Adhérents!$A$5:$A$304,0))&amp;"",""))</f>
        <v/>
      </c>
      <c r="D191" s="15" t="str">
        <f aca="false">IF($A191="","",IFERROR(INDEX(Adhérents!$I$5:$I$304,MATCH($A191,Adhérents!$A$5:$A$304,0))&amp;"",""))</f>
        <v/>
      </c>
      <c r="E191" s="16" t="str">
        <f aca="false">IF($A191="","",IFERROR(INDEX(Listes!$B$5:$B$14,MATCH($D191,Listes!$A$5:$A$14,0)),0))</f>
        <v/>
      </c>
      <c r="F191" s="17"/>
      <c r="G191" s="16" t="str">
        <f aca="false">IF($A191="","",MAX(E191-N(F191),0))</f>
        <v/>
      </c>
      <c r="H191" s="17"/>
      <c r="I191" s="16" t="str">
        <f aca="false">IF($A191="","",MAX(G191-N(H191),0))</f>
        <v/>
      </c>
      <c r="J191" s="12"/>
      <c r="K191" s="11"/>
      <c r="L191" s="13" t="str">
        <f aca="false">IF($A191="","",IF(G191=0,"Non dû",IF(N(H191)&gt;=G191,"Payé",IF(N(H191)&gt;0,"Partiel","Impayé"))))</f>
        <v/>
      </c>
      <c r="M191" s="11"/>
    </row>
    <row r="192" customFormat="false" ht="15" hidden="false" customHeight="false" outlineLevel="0" collapsed="false">
      <c r="A192" s="14"/>
      <c r="B192" s="15" t="str">
        <f aca="false">IF($A192="","",IFERROR(INDEX(Adhérents!$B$5:$B$304,MATCH($A192,Adhérents!$A$5:$A$304,0))&amp;"","N° inconnu"))</f>
        <v/>
      </c>
      <c r="C192" s="15" t="str">
        <f aca="false">IF($A192="","",IFERROR(INDEX(Adhérents!$C$5:$C$304,MATCH($A192,Adhérents!$A$5:$A$304,0))&amp;"",""))</f>
        <v/>
      </c>
      <c r="D192" s="15" t="str">
        <f aca="false">IF($A192="","",IFERROR(INDEX(Adhérents!$I$5:$I$304,MATCH($A192,Adhérents!$A$5:$A$304,0))&amp;"",""))</f>
        <v/>
      </c>
      <c r="E192" s="16" t="str">
        <f aca="false">IF($A192="","",IFERROR(INDEX(Listes!$B$5:$B$14,MATCH($D192,Listes!$A$5:$A$14,0)),0))</f>
        <v/>
      </c>
      <c r="F192" s="17"/>
      <c r="G192" s="16" t="str">
        <f aca="false">IF($A192="","",MAX(E192-N(F192),0))</f>
        <v/>
      </c>
      <c r="H192" s="17"/>
      <c r="I192" s="16" t="str">
        <f aca="false">IF($A192="","",MAX(G192-N(H192),0))</f>
        <v/>
      </c>
      <c r="J192" s="12"/>
      <c r="K192" s="11"/>
      <c r="L192" s="13" t="str">
        <f aca="false">IF($A192="","",IF(G192=0,"Non dû",IF(N(H192)&gt;=G192,"Payé",IF(N(H192)&gt;0,"Partiel","Impayé"))))</f>
        <v/>
      </c>
      <c r="M192" s="11"/>
    </row>
    <row r="193" customFormat="false" ht="15" hidden="false" customHeight="false" outlineLevel="0" collapsed="false">
      <c r="A193" s="14"/>
      <c r="B193" s="15" t="str">
        <f aca="false">IF($A193="","",IFERROR(INDEX(Adhérents!$B$5:$B$304,MATCH($A193,Adhérents!$A$5:$A$304,0))&amp;"","N° inconnu"))</f>
        <v/>
      </c>
      <c r="C193" s="15" t="str">
        <f aca="false">IF($A193="","",IFERROR(INDEX(Adhérents!$C$5:$C$304,MATCH($A193,Adhérents!$A$5:$A$304,0))&amp;"",""))</f>
        <v/>
      </c>
      <c r="D193" s="15" t="str">
        <f aca="false">IF($A193="","",IFERROR(INDEX(Adhérents!$I$5:$I$304,MATCH($A193,Adhérents!$A$5:$A$304,0))&amp;"",""))</f>
        <v/>
      </c>
      <c r="E193" s="16" t="str">
        <f aca="false">IF($A193="","",IFERROR(INDEX(Listes!$B$5:$B$14,MATCH($D193,Listes!$A$5:$A$14,0)),0))</f>
        <v/>
      </c>
      <c r="F193" s="17"/>
      <c r="G193" s="16" t="str">
        <f aca="false">IF($A193="","",MAX(E193-N(F193),0))</f>
        <v/>
      </c>
      <c r="H193" s="17"/>
      <c r="I193" s="16" t="str">
        <f aca="false">IF($A193="","",MAX(G193-N(H193),0))</f>
        <v/>
      </c>
      <c r="J193" s="12"/>
      <c r="K193" s="11"/>
      <c r="L193" s="13" t="str">
        <f aca="false">IF($A193="","",IF(G193=0,"Non dû",IF(N(H193)&gt;=G193,"Payé",IF(N(H193)&gt;0,"Partiel","Impayé"))))</f>
        <v/>
      </c>
      <c r="M193" s="11"/>
    </row>
    <row r="194" customFormat="false" ht="15" hidden="false" customHeight="false" outlineLevel="0" collapsed="false">
      <c r="A194" s="14"/>
      <c r="B194" s="15" t="str">
        <f aca="false">IF($A194="","",IFERROR(INDEX(Adhérents!$B$5:$B$304,MATCH($A194,Adhérents!$A$5:$A$304,0))&amp;"","N° inconnu"))</f>
        <v/>
      </c>
      <c r="C194" s="15" t="str">
        <f aca="false">IF($A194="","",IFERROR(INDEX(Adhérents!$C$5:$C$304,MATCH($A194,Adhérents!$A$5:$A$304,0))&amp;"",""))</f>
        <v/>
      </c>
      <c r="D194" s="15" t="str">
        <f aca="false">IF($A194="","",IFERROR(INDEX(Adhérents!$I$5:$I$304,MATCH($A194,Adhérents!$A$5:$A$304,0))&amp;"",""))</f>
        <v/>
      </c>
      <c r="E194" s="16" t="str">
        <f aca="false">IF($A194="","",IFERROR(INDEX(Listes!$B$5:$B$14,MATCH($D194,Listes!$A$5:$A$14,0)),0))</f>
        <v/>
      </c>
      <c r="F194" s="17"/>
      <c r="G194" s="16" t="str">
        <f aca="false">IF($A194="","",MAX(E194-N(F194),0))</f>
        <v/>
      </c>
      <c r="H194" s="17"/>
      <c r="I194" s="16" t="str">
        <f aca="false">IF($A194="","",MAX(G194-N(H194),0))</f>
        <v/>
      </c>
      <c r="J194" s="12"/>
      <c r="K194" s="11"/>
      <c r="L194" s="13" t="str">
        <f aca="false">IF($A194="","",IF(G194=0,"Non dû",IF(N(H194)&gt;=G194,"Payé",IF(N(H194)&gt;0,"Partiel","Impayé"))))</f>
        <v/>
      </c>
      <c r="M194" s="11"/>
    </row>
    <row r="195" customFormat="false" ht="15" hidden="false" customHeight="false" outlineLevel="0" collapsed="false">
      <c r="A195" s="14"/>
      <c r="B195" s="15" t="str">
        <f aca="false">IF($A195="","",IFERROR(INDEX(Adhérents!$B$5:$B$304,MATCH($A195,Adhérents!$A$5:$A$304,0))&amp;"","N° inconnu"))</f>
        <v/>
      </c>
      <c r="C195" s="15" t="str">
        <f aca="false">IF($A195="","",IFERROR(INDEX(Adhérents!$C$5:$C$304,MATCH($A195,Adhérents!$A$5:$A$304,0))&amp;"",""))</f>
        <v/>
      </c>
      <c r="D195" s="15" t="str">
        <f aca="false">IF($A195="","",IFERROR(INDEX(Adhérents!$I$5:$I$304,MATCH($A195,Adhérents!$A$5:$A$304,0))&amp;"",""))</f>
        <v/>
      </c>
      <c r="E195" s="16" t="str">
        <f aca="false">IF($A195="","",IFERROR(INDEX(Listes!$B$5:$B$14,MATCH($D195,Listes!$A$5:$A$14,0)),0))</f>
        <v/>
      </c>
      <c r="F195" s="17"/>
      <c r="G195" s="16" t="str">
        <f aca="false">IF($A195="","",MAX(E195-N(F195),0))</f>
        <v/>
      </c>
      <c r="H195" s="17"/>
      <c r="I195" s="16" t="str">
        <f aca="false">IF($A195="","",MAX(G195-N(H195),0))</f>
        <v/>
      </c>
      <c r="J195" s="12"/>
      <c r="K195" s="11"/>
      <c r="L195" s="13" t="str">
        <f aca="false">IF($A195="","",IF(G195=0,"Non dû",IF(N(H195)&gt;=G195,"Payé",IF(N(H195)&gt;0,"Partiel","Impayé"))))</f>
        <v/>
      </c>
      <c r="M195" s="11"/>
    </row>
    <row r="196" customFormat="false" ht="15" hidden="false" customHeight="false" outlineLevel="0" collapsed="false">
      <c r="A196" s="14"/>
      <c r="B196" s="15" t="str">
        <f aca="false">IF($A196="","",IFERROR(INDEX(Adhérents!$B$5:$B$304,MATCH($A196,Adhérents!$A$5:$A$304,0))&amp;"","N° inconnu"))</f>
        <v/>
      </c>
      <c r="C196" s="15" t="str">
        <f aca="false">IF($A196="","",IFERROR(INDEX(Adhérents!$C$5:$C$304,MATCH($A196,Adhérents!$A$5:$A$304,0))&amp;"",""))</f>
        <v/>
      </c>
      <c r="D196" s="15" t="str">
        <f aca="false">IF($A196="","",IFERROR(INDEX(Adhérents!$I$5:$I$304,MATCH($A196,Adhérents!$A$5:$A$304,0))&amp;"",""))</f>
        <v/>
      </c>
      <c r="E196" s="16" t="str">
        <f aca="false">IF($A196="","",IFERROR(INDEX(Listes!$B$5:$B$14,MATCH($D196,Listes!$A$5:$A$14,0)),0))</f>
        <v/>
      </c>
      <c r="F196" s="17"/>
      <c r="G196" s="16" t="str">
        <f aca="false">IF($A196="","",MAX(E196-N(F196),0))</f>
        <v/>
      </c>
      <c r="H196" s="17"/>
      <c r="I196" s="16" t="str">
        <f aca="false">IF($A196="","",MAX(G196-N(H196),0))</f>
        <v/>
      </c>
      <c r="J196" s="12"/>
      <c r="K196" s="11"/>
      <c r="L196" s="13" t="str">
        <f aca="false">IF($A196="","",IF(G196=0,"Non dû",IF(N(H196)&gt;=G196,"Payé",IF(N(H196)&gt;0,"Partiel","Impayé"))))</f>
        <v/>
      </c>
      <c r="M196" s="11"/>
    </row>
    <row r="197" customFormat="false" ht="15" hidden="false" customHeight="false" outlineLevel="0" collapsed="false">
      <c r="A197" s="14"/>
      <c r="B197" s="15" t="str">
        <f aca="false">IF($A197="","",IFERROR(INDEX(Adhérents!$B$5:$B$304,MATCH($A197,Adhérents!$A$5:$A$304,0))&amp;"","N° inconnu"))</f>
        <v/>
      </c>
      <c r="C197" s="15" t="str">
        <f aca="false">IF($A197="","",IFERROR(INDEX(Adhérents!$C$5:$C$304,MATCH($A197,Adhérents!$A$5:$A$304,0))&amp;"",""))</f>
        <v/>
      </c>
      <c r="D197" s="15" t="str">
        <f aca="false">IF($A197="","",IFERROR(INDEX(Adhérents!$I$5:$I$304,MATCH($A197,Adhérents!$A$5:$A$304,0))&amp;"",""))</f>
        <v/>
      </c>
      <c r="E197" s="16" t="str">
        <f aca="false">IF($A197="","",IFERROR(INDEX(Listes!$B$5:$B$14,MATCH($D197,Listes!$A$5:$A$14,0)),0))</f>
        <v/>
      </c>
      <c r="F197" s="17"/>
      <c r="G197" s="16" t="str">
        <f aca="false">IF($A197="","",MAX(E197-N(F197),0))</f>
        <v/>
      </c>
      <c r="H197" s="17"/>
      <c r="I197" s="16" t="str">
        <f aca="false">IF($A197="","",MAX(G197-N(H197),0))</f>
        <v/>
      </c>
      <c r="J197" s="12"/>
      <c r="K197" s="11"/>
      <c r="L197" s="13" t="str">
        <f aca="false">IF($A197="","",IF(G197=0,"Non dû",IF(N(H197)&gt;=G197,"Payé",IF(N(H197)&gt;0,"Partiel","Impayé"))))</f>
        <v/>
      </c>
      <c r="M197" s="11"/>
    </row>
    <row r="198" customFormat="false" ht="15" hidden="false" customHeight="false" outlineLevel="0" collapsed="false">
      <c r="A198" s="14"/>
      <c r="B198" s="15" t="str">
        <f aca="false">IF($A198="","",IFERROR(INDEX(Adhérents!$B$5:$B$304,MATCH($A198,Adhérents!$A$5:$A$304,0))&amp;"","N° inconnu"))</f>
        <v/>
      </c>
      <c r="C198" s="15" t="str">
        <f aca="false">IF($A198="","",IFERROR(INDEX(Adhérents!$C$5:$C$304,MATCH($A198,Adhérents!$A$5:$A$304,0))&amp;"",""))</f>
        <v/>
      </c>
      <c r="D198" s="15" t="str">
        <f aca="false">IF($A198="","",IFERROR(INDEX(Adhérents!$I$5:$I$304,MATCH($A198,Adhérents!$A$5:$A$304,0))&amp;"",""))</f>
        <v/>
      </c>
      <c r="E198" s="16" t="str">
        <f aca="false">IF($A198="","",IFERROR(INDEX(Listes!$B$5:$B$14,MATCH($D198,Listes!$A$5:$A$14,0)),0))</f>
        <v/>
      </c>
      <c r="F198" s="17"/>
      <c r="G198" s="16" t="str">
        <f aca="false">IF($A198="","",MAX(E198-N(F198),0))</f>
        <v/>
      </c>
      <c r="H198" s="17"/>
      <c r="I198" s="16" t="str">
        <f aca="false">IF($A198="","",MAX(G198-N(H198),0))</f>
        <v/>
      </c>
      <c r="J198" s="12"/>
      <c r="K198" s="11"/>
      <c r="L198" s="13" t="str">
        <f aca="false">IF($A198="","",IF(G198=0,"Non dû",IF(N(H198)&gt;=G198,"Payé",IF(N(H198)&gt;0,"Partiel","Impayé"))))</f>
        <v/>
      </c>
      <c r="M198" s="11"/>
    </row>
    <row r="199" customFormat="false" ht="15" hidden="false" customHeight="false" outlineLevel="0" collapsed="false">
      <c r="A199" s="14"/>
      <c r="B199" s="15" t="str">
        <f aca="false">IF($A199="","",IFERROR(INDEX(Adhérents!$B$5:$B$304,MATCH($A199,Adhérents!$A$5:$A$304,0))&amp;"","N° inconnu"))</f>
        <v/>
      </c>
      <c r="C199" s="15" t="str">
        <f aca="false">IF($A199="","",IFERROR(INDEX(Adhérents!$C$5:$C$304,MATCH($A199,Adhérents!$A$5:$A$304,0))&amp;"",""))</f>
        <v/>
      </c>
      <c r="D199" s="15" t="str">
        <f aca="false">IF($A199="","",IFERROR(INDEX(Adhérents!$I$5:$I$304,MATCH($A199,Adhérents!$A$5:$A$304,0))&amp;"",""))</f>
        <v/>
      </c>
      <c r="E199" s="16" t="str">
        <f aca="false">IF($A199="","",IFERROR(INDEX(Listes!$B$5:$B$14,MATCH($D199,Listes!$A$5:$A$14,0)),0))</f>
        <v/>
      </c>
      <c r="F199" s="17"/>
      <c r="G199" s="16" t="str">
        <f aca="false">IF($A199="","",MAX(E199-N(F199),0))</f>
        <v/>
      </c>
      <c r="H199" s="17"/>
      <c r="I199" s="16" t="str">
        <f aca="false">IF($A199="","",MAX(G199-N(H199),0))</f>
        <v/>
      </c>
      <c r="J199" s="12"/>
      <c r="K199" s="11"/>
      <c r="L199" s="13" t="str">
        <f aca="false">IF($A199="","",IF(G199=0,"Non dû",IF(N(H199)&gt;=G199,"Payé",IF(N(H199)&gt;0,"Partiel","Impayé"))))</f>
        <v/>
      </c>
      <c r="M199" s="11"/>
    </row>
    <row r="200" customFormat="false" ht="15" hidden="false" customHeight="false" outlineLevel="0" collapsed="false">
      <c r="A200" s="14"/>
      <c r="B200" s="15" t="str">
        <f aca="false">IF($A200="","",IFERROR(INDEX(Adhérents!$B$5:$B$304,MATCH($A200,Adhérents!$A$5:$A$304,0))&amp;"","N° inconnu"))</f>
        <v/>
      </c>
      <c r="C200" s="15" t="str">
        <f aca="false">IF($A200="","",IFERROR(INDEX(Adhérents!$C$5:$C$304,MATCH($A200,Adhérents!$A$5:$A$304,0))&amp;"",""))</f>
        <v/>
      </c>
      <c r="D200" s="15" t="str">
        <f aca="false">IF($A200="","",IFERROR(INDEX(Adhérents!$I$5:$I$304,MATCH($A200,Adhérents!$A$5:$A$304,0))&amp;"",""))</f>
        <v/>
      </c>
      <c r="E200" s="16" t="str">
        <f aca="false">IF($A200="","",IFERROR(INDEX(Listes!$B$5:$B$14,MATCH($D200,Listes!$A$5:$A$14,0)),0))</f>
        <v/>
      </c>
      <c r="F200" s="17"/>
      <c r="G200" s="16" t="str">
        <f aca="false">IF($A200="","",MAX(E200-N(F200),0))</f>
        <v/>
      </c>
      <c r="H200" s="17"/>
      <c r="I200" s="16" t="str">
        <f aca="false">IF($A200="","",MAX(G200-N(H200),0))</f>
        <v/>
      </c>
      <c r="J200" s="12"/>
      <c r="K200" s="11"/>
      <c r="L200" s="13" t="str">
        <f aca="false">IF($A200="","",IF(G200=0,"Non dû",IF(N(H200)&gt;=G200,"Payé",IF(N(H200)&gt;0,"Partiel","Impayé"))))</f>
        <v/>
      </c>
      <c r="M200" s="11"/>
    </row>
    <row r="201" customFormat="false" ht="15" hidden="false" customHeight="false" outlineLevel="0" collapsed="false">
      <c r="A201" s="14"/>
      <c r="B201" s="15" t="str">
        <f aca="false">IF($A201="","",IFERROR(INDEX(Adhérents!$B$5:$B$304,MATCH($A201,Adhérents!$A$5:$A$304,0))&amp;"","N° inconnu"))</f>
        <v/>
      </c>
      <c r="C201" s="15" t="str">
        <f aca="false">IF($A201="","",IFERROR(INDEX(Adhérents!$C$5:$C$304,MATCH($A201,Adhérents!$A$5:$A$304,0))&amp;"",""))</f>
        <v/>
      </c>
      <c r="D201" s="15" t="str">
        <f aca="false">IF($A201="","",IFERROR(INDEX(Adhérents!$I$5:$I$304,MATCH($A201,Adhérents!$A$5:$A$304,0))&amp;"",""))</f>
        <v/>
      </c>
      <c r="E201" s="16" t="str">
        <f aca="false">IF($A201="","",IFERROR(INDEX(Listes!$B$5:$B$14,MATCH($D201,Listes!$A$5:$A$14,0)),0))</f>
        <v/>
      </c>
      <c r="F201" s="17"/>
      <c r="G201" s="16" t="str">
        <f aca="false">IF($A201="","",MAX(E201-N(F201),0))</f>
        <v/>
      </c>
      <c r="H201" s="17"/>
      <c r="I201" s="16" t="str">
        <f aca="false">IF($A201="","",MAX(G201-N(H201),0))</f>
        <v/>
      </c>
      <c r="J201" s="12"/>
      <c r="K201" s="11"/>
      <c r="L201" s="13" t="str">
        <f aca="false">IF($A201="","",IF(G201=0,"Non dû",IF(N(H201)&gt;=G201,"Payé",IF(N(H201)&gt;0,"Partiel","Impayé"))))</f>
        <v/>
      </c>
      <c r="M201" s="11"/>
    </row>
    <row r="202" customFormat="false" ht="15" hidden="false" customHeight="false" outlineLevel="0" collapsed="false">
      <c r="A202" s="14"/>
      <c r="B202" s="15" t="str">
        <f aca="false">IF($A202="","",IFERROR(INDEX(Adhérents!$B$5:$B$304,MATCH($A202,Adhérents!$A$5:$A$304,0))&amp;"","N° inconnu"))</f>
        <v/>
      </c>
      <c r="C202" s="15" t="str">
        <f aca="false">IF($A202="","",IFERROR(INDEX(Adhérents!$C$5:$C$304,MATCH($A202,Adhérents!$A$5:$A$304,0))&amp;"",""))</f>
        <v/>
      </c>
      <c r="D202" s="15" t="str">
        <f aca="false">IF($A202="","",IFERROR(INDEX(Adhérents!$I$5:$I$304,MATCH($A202,Adhérents!$A$5:$A$304,0))&amp;"",""))</f>
        <v/>
      </c>
      <c r="E202" s="16" t="str">
        <f aca="false">IF($A202="","",IFERROR(INDEX(Listes!$B$5:$B$14,MATCH($D202,Listes!$A$5:$A$14,0)),0))</f>
        <v/>
      </c>
      <c r="F202" s="17"/>
      <c r="G202" s="16" t="str">
        <f aca="false">IF($A202="","",MAX(E202-N(F202),0))</f>
        <v/>
      </c>
      <c r="H202" s="17"/>
      <c r="I202" s="16" t="str">
        <f aca="false">IF($A202="","",MAX(G202-N(H202),0))</f>
        <v/>
      </c>
      <c r="J202" s="12"/>
      <c r="K202" s="11"/>
      <c r="L202" s="13" t="str">
        <f aca="false">IF($A202="","",IF(G202=0,"Non dû",IF(N(H202)&gt;=G202,"Payé",IF(N(H202)&gt;0,"Partiel","Impayé"))))</f>
        <v/>
      </c>
      <c r="M202" s="11"/>
    </row>
    <row r="203" customFormat="false" ht="15" hidden="false" customHeight="false" outlineLevel="0" collapsed="false">
      <c r="A203" s="14"/>
      <c r="B203" s="15" t="str">
        <f aca="false">IF($A203="","",IFERROR(INDEX(Adhérents!$B$5:$B$304,MATCH($A203,Adhérents!$A$5:$A$304,0))&amp;"","N° inconnu"))</f>
        <v/>
      </c>
      <c r="C203" s="15" t="str">
        <f aca="false">IF($A203="","",IFERROR(INDEX(Adhérents!$C$5:$C$304,MATCH($A203,Adhérents!$A$5:$A$304,0))&amp;"",""))</f>
        <v/>
      </c>
      <c r="D203" s="15" t="str">
        <f aca="false">IF($A203="","",IFERROR(INDEX(Adhérents!$I$5:$I$304,MATCH($A203,Adhérents!$A$5:$A$304,0))&amp;"",""))</f>
        <v/>
      </c>
      <c r="E203" s="16" t="str">
        <f aca="false">IF($A203="","",IFERROR(INDEX(Listes!$B$5:$B$14,MATCH($D203,Listes!$A$5:$A$14,0)),0))</f>
        <v/>
      </c>
      <c r="F203" s="17"/>
      <c r="G203" s="16" t="str">
        <f aca="false">IF($A203="","",MAX(E203-N(F203),0))</f>
        <v/>
      </c>
      <c r="H203" s="17"/>
      <c r="I203" s="16" t="str">
        <f aca="false">IF($A203="","",MAX(G203-N(H203),0))</f>
        <v/>
      </c>
      <c r="J203" s="12"/>
      <c r="K203" s="11"/>
      <c r="L203" s="13" t="str">
        <f aca="false">IF($A203="","",IF(G203=0,"Non dû",IF(N(H203)&gt;=G203,"Payé",IF(N(H203)&gt;0,"Partiel","Impayé"))))</f>
        <v/>
      </c>
      <c r="M203" s="11"/>
    </row>
    <row r="204" customFormat="false" ht="15" hidden="false" customHeight="false" outlineLevel="0" collapsed="false">
      <c r="A204" s="14"/>
      <c r="B204" s="15" t="str">
        <f aca="false">IF($A204="","",IFERROR(INDEX(Adhérents!$B$5:$B$304,MATCH($A204,Adhérents!$A$5:$A$304,0))&amp;"","N° inconnu"))</f>
        <v/>
      </c>
      <c r="C204" s="15" t="str">
        <f aca="false">IF($A204="","",IFERROR(INDEX(Adhérents!$C$5:$C$304,MATCH($A204,Adhérents!$A$5:$A$304,0))&amp;"",""))</f>
        <v/>
      </c>
      <c r="D204" s="15" t="str">
        <f aca="false">IF($A204="","",IFERROR(INDEX(Adhérents!$I$5:$I$304,MATCH($A204,Adhérents!$A$5:$A$304,0))&amp;"",""))</f>
        <v/>
      </c>
      <c r="E204" s="16" t="str">
        <f aca="false">IF($A204="","",IFERROR(INDEX(Listes!$B$5:$B$14,MATCH($D204,Listes!$A$5:$A$14,0)),0))</f>
        <v/>
      </c>
      <c r="F204" s="17"/>
      <c r="G204" s="16" t="str">
        <f aca="false">IF($A204="","",MAX(E204-N(F204),0))</f>
        <v/>
      </c>
      <c r="H204" s="17"/>
      <c r="I204" s="16" t="str">
        <f aca="false">IF($A204="","",MAX(G204-N(H204),0))</f>
        <v/>
      </c>
      <c r="J204" s="12"/>
      <c r="K204" s="11"/>
      <c r="L204" s="13" t="str">
        <f aca="false">IF($A204="","",IF(G204=0,"Non dû",IF(N(H204)&gt;=G204,"Payé",IF(N(H204)&gt;0,"Partiel","Impayé"))))</f>
        <v/>
      </c>
      <c r="M204" s="11"/>
    </row>
    <row r="205" customFormat="false" ht="15" hidden="false" customHeight="false" outlineLevel="0" collapsed="false">
      <c r="A205" s="14"/>
      <c r="B205" s="15" t="str">
        <f aca="false">IF($A205="","",IFERROR(INDEX(Adhérents!$B$5:$B$304,MATCH($A205,Adhérents!$A$5:$A$304,0))&amp;"","N° inconnu"))</f>
        <v/>
      </c>
      <c r="C205" s="15" t="str">
        <f aca="false">IF($A205="","",IFERROR(INDEX(Adhérents!$C$5:$C$304,MATCH($A205,Adhérents!$A$5:$A$304,0))&amp;"",""))</f>
        <v/>
      </c>
      <c r="D205" s="15" t="str">
        <f aca="false">IF($A205="","",IFERROR(INDEX(Adhérents!$I$5:$I$304,MATCH($A205,Adhérents!$A$5:$A$304,0))&amp;"",""))</f>
        <v/>
      </c>
      <c r="E205" s="16" t="str">
        <f aca="false">IF($A205="","",IFERROR(INDEX(Listes!$B$5:$B$14,MATCH($D205,Listes!$A$5:$A$14,0)),0))</f>
        <v/>
      </c>
      <c r="F205" s="17"/>
      <c r="G205" s="16" t="str">
        <f aca="false">IF($A205="","",MAX(E205-N(F205),0))</f>
        <v/>
      </c>
      <c r="H205" s="17"/>
      <c r="I205" s="16" t="str">
        <f aca="false">IF($A205="","",MAX(G205-N(H205),0))</f>
        <v/>
      </c>
      <c r="J205" s="12"/>
      <c r="K205" s="11"/>
      <c r="L205" s="13" t="str">
        <f aca="false">IF($A205="","",IF(G205=0,"Non dû",IF(N(H205)&gt;=G205,"Payé",IF(N(H205)&gt;0,"Partiel","Impayé"))))</f>
        <v/>
      </c>
      <c r="M205" s="11"/>
    </row>
    <row r="206" customFormat="false" ht="15" hidden="false" customHeight="false" outlineLevel="0" collapsed="false">
      <c r="A206" s="14"/>
      <c r="B206" s="15" t="str">
        <f aca="false">IF($A206="","",IFERROR(INDEX(Adhérents!$B$5:$B$304,MATCH($A206,Adhérents!$A$5:$A$304,0))&amp;"","N° inconnu"))</f>
        <v/>
      </c>
      <c r="C206" s="15" t="str">
        <f aca="false">IF($A206="","",IFERROR(INDEX(Adhérents!$C$5:$C$304,MATCH($A206,Adhérents!$A$5:$A$304,0))&amp;"",""))</f>
        <v/>
      </c>
      <c r="D206" s="15" t="str">
        <f aca="false">IF($A206="","",IFERROR(INDEX(Adhérents!$I$5:$I$304,MATCH($A206,Adhérents!$A$5:$A$304,0))&amp;"",""))</f>
        <v/>
      </c>
      <c r="E206" s="16" t="str">
        <f aca="false">IF($A206="","",IFERROR(INDEX(Listes!$B$5:$B$14,MATCH($D206,Listes!$A$5:$A$14,0)),0))</f>
        <v/>
      </c>
      <c r="F206" s="17"/>
      <c r="G206" s="16" t="str">
        <f aca="false">IF($A206="","",MAX(E206-N(F206),0))</f>
        <v/>
      </c>
      <c r="H206" s="17"/>
      <c r="I206" s="16" t="str">
        <f aca="false">IF($A206="","",MAX(G206-N(H206),0))</f>
        <v/>
      </c>
      <c r="J206" s="12"/>
      <c r="K206" s="11"/>
      <c r="L206" s="13" t="str">
        <f aca="false">IF($A206="","",IF(G206=0,"Non dû",IF(N(H206)&gt;=G206,"Payé",IF(N(H206)&gt;0,"Partiel","Impayé"))))</f>
        <v/>
      </c>
      <c r="M206" s="11"/>
    </row>
    <row r="207" customFormat="false" ht="15" hidden="false" customHeight="false" outlineLevel="0" collapsed="false">
      <c r="A207" s="14"/>
      <c r="B207" s="15" t="str">
        <f aca="false">IF($A207="","",IFERROR(INDEX(Adhérents!$B$5:$B$304,MATCH($A207,Adhérents!$A$5:$A$304,0))&amp;"","N° inconnu"))</f>
        <v/>
      </c>
      <c r="C207" s="15" t="str">
        <f aca="false">IF($A207="","",IFERROR(INDEX(Adhérents!$C$5:$C$304,MATCH($A207,Adhérents!$A$5:$A$304,0))&amp;"",""))</f>
        <v/>
      </c>
      <c r="D207" s="15" t="str">
        <f aca="false">IF($A207="","",IFERROR(INDEX(Adhérents!$I$5:$I$304,MATCH($A207,Adhérents!$A$5:$A$304,0))&amp;"",""))</f>
        <v/>
      </c>
      <c r="E207" s="16" t="str">
        <f aca="false">IF($A207="","",IFERROR(INDEX(Listes!$B$5:$B$14,MATCH($D207,Listes!$A$5:$A$14,0)),0))</f>
        <v/>
      </c>
      <c r="F207" s="17"/>
      <c r="G207" s="16" t="str">
        <f aca="false">IF($A207="","",MAX(E207-N(F207),0))</f>
        <v/>
      </c>
      <c r="H207" s="17"/>
      <c r="I207" s="16" t="str">
        <f aca="false">IF($A207="","",MAX(G207-N(H207),0))</f>
        <v/>
      </c>
      <c r="J207" s="12"/>
      <c r="K207" s="11"/>
      <c r="L207" s="13" t="str">
        <f aca="false">IF($A207="","",IF(G207=0,"Non dû",IF(N(H207)&gt;=G207,"Payé",IF(N(H207)&gt;0,"Partiel","Impayé"))))</f>
        <v/>
      </c>
      <c r="M207" s="11"/>
    </row>
    <row r="208" customFormat="false" ht="15" hidden="false" customHeight="false" outlineLevel="0" collapsed="false">
      <c r="A208" s="14"/>
      <c r="B208" s="15" t="str">
        <f aca="false">IF($A208="","",IFERROR(INDEX(Adhérents!$B$5:$B$304,MATCH($A208,Adhérents!$A$5:$A$304,0))&amp;"","N° inconnu"))</f>
        <v/>
      </c>
      <c r="C208" s="15" t="str">
        <f aca="false">IF($A208="","",IFERROR(INDEX(Adhérents!$C$5:$C$304,MATCH($A208,Adhérents!$A$5:$A$304,0))&amp;"",""))</f>
        <v/>
      </c>
      <c r="D208" s="15" t="str">
        <f aca="false">IF($A208="","",IFERROR(INDEX(Adhérents!$I$5:$I$304,MATCH($A208,Adhérents!$A$5:$A$304,0))&amp;"",""))</f>
        <v/>
      </c>
      <c r="E208" s="16" t="str">
        <f aca="false">IF($A208="","",IFERROR(INDEX(Listes!$B$5:$B$14,MATCH($D208,Listes!$A$5:$A$14,0)),0))</f>
        <v/>
      </c>
      <c r="F208" s="17"/>
      <c r="G208" s="16" t="str">
        <f aca="false">IF($A208="","",MAX(E208-N(F208),0))</f>
        <v/>
      </c>
      <c r="H208" s="17"/>
      <c r="I208" s="16" t="str">
        <f aca="false">IF($A208="","",MAX(G208-N(H208),0))</f>
        <v/>
      </c>
      <c r="J208" s="12"/>
      <c r="K208" s="11"/>
      <c r="L208" s="13" t="str">
        <f aca="false">IF($A208="","",IF(G208=0,"Non dû",IF(N(H208)&gt;=G208,"Payé",IF(N(H208)&gt;0,"Partiel","Impayé"))))</f>
        <v/>
      </c>
      <c r="M208" s="11"/>
    </row>
    <row r="209" customFormat="false" ht="15" hidden="false" customHeight="false" outlineLevel="0" collapsed="false">
      <c r="A209" s="14"/>
      <c r="B209" s="15" t="str">
        <f aca="false">IF($A209="","",IFERROR(INDEX(Adhérents!$B$5:$B$304,MATCH($A209,Adhérents!$A$5:$A$304,0))&amp;"","N° inconnu"))</f>
        <v/>
      </c>
      <c r="C209" s="15" t="str">
        <f aca="false">IF($A209="","",IFERROR(INDEX(Adhérents!$C$5:$C$304,MATCH($A209,Adhérents!$A$5:$A$304,0))&amp;"",""))</f>
        <v/>
      </c>
      <c r="D209" s="15" t="str">
        <f aca="false">IF($A209="","",IFERROR(INDEX(Adhérents!$I$5:$I$304,MATCH($A209,Adhérents!$A$5:$A$304,0))&amp;"",""))</f>
        <v/>
      </c>
      <c r="E209" s="16" t="str">
        <f aca="false">IF($A209="","",IFERROR(INDEX(Listes!$B$5:$B$14,MATCH($D209,Listes!$A$5:$A$14,0)),0))</f>
        <v/>
      </c>
      <c r="F209" s="17"/>
      <c r="G209" s="16" t="str">
        <f aca="false">IF($A209="","",MAX(E209-N(F209),0))</f>
        <v/>
      </c>
      <c r="H209" s="17"/>
      <c r="I209" s="16" t="str">
        <f aca="false">IF($A209="","",MAX(G209-N(H209),0))</f>
        <v/>
      </c>
      <c r="J209" s="12"/>
      <c r="K209" s="11"/>
      <c r="L209" s="13" t="str">
        <f aca="false">IF($A209="","",IF(G209=0,"Non dû",IF(N(H209)&gt;=G209,"Payé",IF(N(H209)&gt;0,"Partiel","Impayé"))))</f>
        <v/>
      </c>
      <c r="M209" s="11"/>
    </row>
    <row r="210" customFormat="false" ht="15" hidden="false" customHeight="false" outlineLevel="0" collapsed="false">
      <c r="A210" s="14"/>
      <c r="B210" s="15" t="str">
        <f aca="false">IF($A210="","",IFERROR(INDEX(Adhérents!$B$5:$B$304,MATCH($A210,Adhérents!$A$5:$A$304,0))&amp;"","N° inconnu"))</f>
        <v/>
      </c>
      <c r="C210" s="15" t="str">
        <f aca="false">IF($A210="","",IFERROR(INDEX(Adhérents!$C$5:$C$304,MATCH($A210,Adhérents!$A$5:$A$304,0))&amp;"",""))</f>
        <v/>
      </c>
      <c r="D210" s="15" t="str">
        <f aca="false">IF($A210="","",IFERROR(INDEX(Adhérents!$I$5:$I$304,MATCH($A210,Adhérents!$A$5:$A$304,0))&amp;"",""))</f>
        <v/>
      </c>
      <c r="E210" s="16" t="str">
        <f aca="false">IF($A210="","",IFERROR(INDEX(Listes!$B$5:$B$14,MATCH($D210,Listes!$A$5:$A$14,0)),0))</f>
        <v/>
      </c>
      <c r="F210" s="17"/>
      <c r="G210" s="16" t="str">
        <f aca="false">IF($A210="","",MAX(E210-N(F210),0))</f>
        <v/>
      </c>
      <c r="H210" s="17"/>
      <c r="I210" s="16" t="str">
        <f aca="false">IF($A210="","",MAX(G210-N(H210),0))</f>
        <v/>
      </c>
      <c r="J210" s="12"/>
      <c r="K210" s="11"/>
      <c r="L210" s="13" t="str">
        <f aca="false">IF($A210="","",IF(G210=0,"Non dû",IF(N(H210)&gt;=G210,"Payé",IF(N(H210)&gt;0,"Partiel","Impayé"))))</f>
        <v/>
      </c>
      <c r="M210" s="11"/>
    </row>
    <row r="211" customFormat="false" ht="15" hidden="false" customHeight="false" outlineLevel="0" collapsed="false">
      <c r="A211" s="14"/>
      <c r="B211" s="15" t="str">
        <f aca="false">IF($A211="","",IFERROR(INDEX(Adhérents!$B$5:$B$304,MATCH($A211,Adhérents!$A$5:$A$304,0))&amp;"","N° inconnu"))</f>
        <v/>
      </c>
      <c r="C211" s="15" t="str">
        <f aca="false">IF($A211="","",IFERROR(INDEX(Adhérents!$C$5:$C$304,MATCH($A211,Adhérents!$A$5:$A$304,0))&amp;"",""))</f>
        <v/>
      </c>
      <c r="D211" s="15" t="str">
        <f aca="false">IF($A211="","",IFERROR(INDEX(Adhérents!$I$5:$I$304,MATCH($A211,Adhérents!$A$5:$A$304,0))&amp;"",""))</f>
        <v/>
      </c>
      <c r="E211" s="16" t="str">
        <f aca="false">IF($A211="","",IFERROR(INDEX(Listes!$B$5:$B$14,MATCH($D211,Listes!$A$5:$A$14,0)),0))</f>
        <v/>
      </c>
      <c r="F211" s="17"/>
      <c r="G211" s="16" t="str">
        <f aca="false">IF($A211="","",MAX(E211-N(F211),0))</f>
        <v/>
      </c>
      <c r="H211" s="17"/>
      <c r="I211" s="16" t="str">
        <f aca="false">IF($A211="","",MAX(G211-N(H211),0))</f>
        <v/>
      </c>
      <c r="J211" s="12"/>
      <c r="K211" s="11"/>
      <c r="L211" s="13" t="str">
        <f aca="false">IF($A211="","",IF(G211=0,"Non dû",IF(N(H211)&gt;=G211,"Payé",IF(N(H211)&gt;0,"Partiel","Impayé"))))</f>
        <v/>
      </c>
      <c r="M211" s="11"/>
    </row>
    <row r="212" customFormat="false" ht="15" hidden="false" customHeight="false" outlineLevel="0" collapsed="false">
      <c r="A212" s="14"/>
      <c r="B212" s="15" t="str">
        <f aca="false">IF($A212="","",IFERROR(INDEX(Adhérents!$B$5:$B$304,MATCH($A212,Adhérents!$A$5:$A$304,0))&amp;"","N° inconnu"))</f>
        <v/>
      </c>
      <c r="C212" s="15" t="str">
        <f aca="false">IF($A212="","",IFERROR(INDEX(Adhérents!$C$5:$C$304,MATCH($A212,Adhérents!$A$5:$A$304,0))&amp;"",""))</f>
        <v/>
      </c>
      <c r="D212" s="15" t="str">
        <f aca="false">IF($A212="","",IFERROR(INDEX(Adhérents!$I$5:$I$304,MATCH($A212,Adhérents!$A$5:$A$304,0))&amp;"",""))</f>
        <v/>
      </c>
      <c r="E212" s="16" t="str">
        <f aca="false">IF($A212="","",IFERROR(INDEX(Listes!$B$5:$B$14,MATCH($D212,Listes!$A$5:$A$14,0)),0))</f>
        <v/>
      </c>
      <c r="F212" s="17"/>
      <c r="G212" s="16" t="str">
        <f aca="false">IF($A212="","",MAX(E212-N(F212),0))</f>
        <v/>
      </c>
      <c r="H212" s="17"/>
      <c r="I212" s="16" t="str">
        <f aca="false">IF($A212="","",MAX(G212-N(H212),0))</f>
        <v/>
      </c>
      <c r="J212" s="12"/>
      <c r="K212" s="11"/>
      <c r="L212" s="13" t="str">
        <f aca="false">IF($A212="","",IF(G212=0,"Non dû",IF(N(H212)&gt;=G212,"Payé",IF(N(H212)&gt;0,"Partiel","Impayé"))))</f>
        <v/>
      </c>
      <c r="M212" s="11"/>
    </row>
    <row r="213" customFormat="false" ht="15" hidden="false" customHeight="false" outlineLevel="0" collapsed="false">
      <c r="A213" s="14"/>
      <c r="B213" s="15" t="str">
        <f aca="false">IF($A213="","",IFERROR(INDEX(Adhérents!$B$5:$B$304,MATCH($A213,Adhérents!$A$5:$A$304,0))&amp;"","N° inconnu"))</f>
        <v/>
      </c>
      <c r="C213" s="15" t="str">
        <f aca="false">IF($A213="","",IFERROR(INDEX(Adhérents!$C$5:$C$304,MATCH($A213,Adhérents!$A$5:$A$304,0))&amp;"",""))</f>
        <v/>
      </c>
      <c r="D213" s="15" t="str">
        <f aca="false">IF($A213="","",IFERROR(INDEX(Adhérents!$I$5:$I$304,MATCH($A213,Adhérents!$A$5:$A$304,0))&amp;"",""))</f>
        <v/>
      </c>
      <c r="E213" s="16" t="str">
        <f aca="false">IF($A213="","",IFERROR(INDEX(Listes!$B$5:$B$14,MATCH($D213,Listes!$A$5:$A$14,0)),0))</f>
        <v/>
      </c>
      <c r="F213" s="17"/>
      <c r="G213" s="16" t="str">
        <f aca="false">IF($A213="","",MAX(E213-N(F213),0))</f>
        <v/>
      </c>
      <c r="H213" s="17"/>
      <c r="I213" s="16" t="str">
        <f aca="false">IF($A213="","",MAX(G213-N(H213),0))</f>
        <v/>
      </c>
      <c r="J213" s="12"/>
      <c r="K213" s="11"/>
      <c r="L213" s="13" t="str">
        <f aca="false">IF($A213="","",IF(G213=0,"Non dû",IF(N(H213)&gt;=G213,"Payé",IF(N(H213)&gt;0,"Partiel","Impayé"))))</f>
        <v/>
      </c>
      <c r="M213" s="11"/>
    </row>
    <row r="214" customFormat="false" ht="15" hidden="false" customHeight="false" outlineLevel="0" collapsed="false">
      <c r="A214" s="14"/>
      <c r="B214" s="15" t="str">
        <f aca="false">IF($A214="","",IFERROR(INDEX(Adhérents!$B$5:$B$304,MATCH($A214,Adhérents!$A$5:$A$304,0))&amp;"","N° inconnu"))</f>
        <v/>
      </c>
      <c r="C214" s="15" t="str">
        <f aca="false">IF($A214="","",IFERROR(INDEX(Adhérents!$C$5:$C$304,MATCH($A214,Adhérents!$A$5:$A$304,0))&amp;"",""))</f>
        <v/>
      </c>
      <c r="D214" s="15" t="str">
        <f aca="false">IF($A214="","",IFERROR(INDEX(Adhérents!$I$5:$I$304,MATCH($A214,Adhérents!$A$5:$A$304,0))&amp;"",""))</f>
        <v/>
      </c>
      <c r="E214" s="16" t="str">
        <f aca="false">IF($A214="","",IFERROR(INDEX(Listes!$B$5:$B$14,MATCH($D214,Listes!$A$5:$A$14,0)),0))</f>
        <v/>
      </c>
      <c r="F214" s="17"/>
      <c r="G214" s="16" t="str">
        <f aca="false">IF($A214="","",MAX(E214-N(F214),0))</f>
        <v/>
      </c>
      <c r="H214" s="17"/>
      <c r="I214" s="16" t="str">
        <f aca="false">IF($A214="","",MAX(G214-N(H214),0))</f>
        <v/>
      </c>
      <c r="J214" s="12"/>
      <c r="K214" s="11"/>
      <c r="L214" s="13" t="str">
        <f aca="false">IF($A214="","",IF(G214=0,"Non dû",IF(N(H214)&gt;=G214,"Payé",IF(N(H214)&gt;0,"Partiel","Impayé"))))</f>
        <v/>
      </c>
      <c r="M214" s="11"/>
    </row>
    <row r="215" customFormat="false" ht="15" hidden="false" customHeight="false" outlineLevel="0" collapsed="false">
      <c r="A215" s="14"/>
      <c r="B215" s="15" t="str">
        <f aca="false">IF($A215="","",IFERROR(INDEX(Adhérents!$B$5:$B$304,MATCH($A215,Adhérents!$A$5:$A$304,0))&amp;"","N° inconnu"))</f>
        <v/>
      </c>
      <c r="C215" s="15" t="str">
        <f aca="false">IF($A215="","",IFERROR(INDEX(Adhérents!$C$5:$C$304,MATCH($A215,Adhérents!$A$5:$A$304,0))&amp;"",""))</f>
        <v/>
      </c>
      <c r="D215" s="15" t="str">
        <f aca="false">IF($A215="","",IFERROR(INDEX(Adhérents!$I$5:$I$304,MATCH($A215,Adhérents!$A$5:$A$304,0))&amp;"",""))</f>
        <v/>
      </c>
      <c r="E215" s="16" t="str">
        <f aca="false">IF($A215="","",IFERROR(INDEX(Listes!$B$5:$B$14,MATCH($D215,Listes!$A$5:$A$14,0)),0))</f>
        <v/>
      </c>
      <c r="F215" s="17"/>
      <c r="G215" s="16" t="str">
        <f aca="false">IF($A215="","",MAX(E215-N(F215),0))</f>
        <v/>
      </c>
      <c r="H215" s="17"/>
      <c r="I215" s="16" t="str">
        <f aca="false">IF($A215="","",MAX(G215-N(H215),0))</f>
        <v/>
      </c>
      <c r="J215" s="12"/>
      <c r="K215" s="11"/>
      <c r="L215" s="13" t="str">
        <f aca="false">IF($A215="","",IF(G215=0,"Non dû",IF(N(H215)&gt;=G215,"Payé",IF(N(H215)&gt;0,"Partiel","Impayé"))))</f>
        <v/>
      </c>
      <c r="M215" s="11"/>
    </row>
    <row r="216" customFormat="false" ht="15" hidden="false" customHeight="false" outlineLevel="0" collapsed="false">
      <c r="A216" s="14"/>
      <c r="B216" s="15" t="str">
        <f aca="false">IF($A216="","",IFERROR(INDEX(Adhérents!$B$5:$B$304,MATCH($A216,Adhérents!$A$5:$A$304,0))&amp;"","N° inconnu"))</f>
        <v/>
      </c>
      <c r="C216" s="15" t="str">
        <f aca="false">IF($A216="","",IFERROR(INDEX(Adhérents!$C$5:$C$304,MATCH($A216,Adhérents!$A$5:$A$304,0))&amp;"",""))</f>
        <v/>
      </c>
      <c r="D216" s="15" t="str">
        <f aca="false">IF($A216="","",IFERROR(INDEX(Adhérents!$I$5:$I$304,MATCH($A216,Adhérents!$A$5:$A$304,0))&amp;"",""))</f>
        <v/>
      </c>
      <c r="E216" s="16" t="str">
        <f aca="false">IF($A216="","",IFERROR(INDEX(Listes!$B$5:$B$14,MATCH($D216,Listes!$A$5:$A$14,0)),0))</f>
        <v/>
      </c>
      <c r="F216" s="17"/>
      <c r="G216" s="16" t="str">
        <f aca="false">IF($A216="","",MAX(E216-N(F216),0))</f>
        <v/>
      </c>
      <c r="H216" s="17"/>
      <c r="I216" s="16" t="str">
        <f aca="false">IF($A216="","",MAX(G216-N(H216),0))</f>
        <v/>
      </c>
      <c r="J216" s="12"/>
      <c r="K216" s="11"/>
      <c r="L216" s="13" t="str">
        <f aca="false">IF($A216="","",IF(G216=0,"Non dû",IF(N(H216)&gt;=G216,"Payé",IF(N(H216)&gt;0,"Partiel","Impayé"))))</f>
        <v/>
      </c>
      <c r="M216" s="11"/>
    </row>
    <row r="217" customFormat="false" ht="15" hidden="false" customHeight="false" outlineLevel="0" collapsed="false">
      <c r="A217" s="14"/>
      <c r="B217" s="15" t="str">
        <f aca="false">IF($A217="","",IFERROR(INDEX(Adhérents!$B$5:$B$304,MATCH($A217,Adhérents!$A$5:$A$304,0))&amp;"","N° inconnu"))</f>
        <v/>
      </c>
      <c r="C217" s="15" t="str">
        <f aca="false">IF($A217="","",IFERROR(INDEX(Adhérents!$C$5:$C$304,MATCH($A217,Adhérents!$A$5:$A$304,0))&amp;"",""))</f>
        <v/>
      </c>
      <c r="D217" s="15" t="str">
        <f aca="false">IF($A217="","",IFERROR(INDEX(Adhérents!$I$5:$I$304,MATCH($A217,Adhérents!$A$5:$A$304,0))&amp;"",""))</f>
        <v/>
      </c>
      <c r="E217" s="16" t="str">
        <f aca="false">IF($A217="","",IFERROR(INDEX(Listes!$B$5:$B$14,MATCH($D217,Listes!$A$5:$A$14,0)),0))</f>
        <v/>
      </c>
      <c r="F217" s="17"/>
      <c r="G217" s="16" t="str">
        <f aca="false">IF($A217="","",MAX(E217-N(F217),0))</f>
        <v/>
      </c>
      <c r="H217" s="17"/>
      <c r="I217" s="16" t="str">
        <f aca="false">IF($A217="","",MAX(G217-N(H217),0))</f>
        <v/>
      </c>
      <c r="J217" s="12"/>
      <c r="K217" s="11"/>
      <c r="L217" s="13" t="str">
        <f aca="false">IF($A217="","",IF(G217=0,"Non dû",IF(N(H217)&gt;=G217,"Payé",IF(N(H217)&gt;0,"Partiel","Impayé"))))</f>
        <v/>
      </c>
      <c r="M217" s="11"/>
    </row>
    <row r="218" customFormat="false" ht="15" hidden="false" customHeight="false" outlineLevel="0" collapsed="false">
      <c r="A218" s="14"/>
      <c r="B218" s="15" t="str">
        <f aca="false">IF($A218="","",IFERROR(INDEX(Adhérents!$B$5:$B$304,MATCH($A218,Adhérents!$A$5:$A$304,0))&amp;"","N° inconnu"))</f>
        <v/>
      </c>
      <c r="C218" s="15" t="str">
        <f aca="false">IF($A218="","",IFERROR(INDEX(Adhérents!$C$5:$C$304,MATCH($A218,Adhérents!$A$5:$A$304,0))&amp;"",""))</f>
        <v/>
      </c>
      <c r="D218" s="15" t="str">
        <f aca="false">IF($A218="","",IFERROR(INDEX(Adhérents!$I$5:$I$304,MATCH($A218,Adhérents!$A$5:$A$304,0))&amp;"",""))</f>
        <v/>
      </c>
      <c r="E218" s="16" t="str">
        <f aca="false">IF($A218="","",IFERROR(INDEX(Listes!$B$5:$B$14,MATCH($D218,Listes!$A$5:$A$14,0)),0))</f>
        <v/>
      </c>
      <c r="F218" s="17"/>
      <c r="G218" s="16" t="str">
        <f aca="false">IF($A218="","",MAX(E218-N(F218),0))</f>
        <v/>
      </c>
      <c r="H218" s="17"/>
      <c r="I218" s="16" t="str">
        <f aca="false">IF($A218="","",MAX(G218-N(H218),0))</f>
        <v/>
      </c>
      <c r="J218" s="12"/>
      <c r="K218" s="11"/>
      <c r="L218" s="13" t="str">
        <f aca="false">IF($A218="","",IF(G218=0,"Non dû",IF(N(H218)&gt;=G218,"Payé",IF(N(H218)&gt;0,"Partiel","Impayé"))))</f>
        <v/>
      </c>
      <c r="M218" s="11"/>
    </row>
    <row r="219" customFormat="false" ht="15" hidden="false" customHeight="false" outlineLevel="0" collapsed="false">
      <c r="A219" s="14"/>
      <c r="B219" s="15" t="str">
        <f aca="false">IF($A219="","",IFERROR(INDEX(Adhérents!$B$5:$B$304,MATCH($A219,Adhérents!$A$5:$A$304,0))&amp;"","N° inconnu"))</f>
        <v/>
      </c>
      <c r="C219" s="15" t="str">
        <f aca="false">IF($A219="","",IFERROR(INDEX(Adhérents!$C$5:$C$304,MATCH($A219,Adhérents!$A$5:$A$304,0))&amp;"",""))</f>
        <v/>
      </c>
      <c r="D219" s="15" t="str">
        <f aca="false">IF($A219="","",IFERROR(INDEX(Adhérents!$I$5:$I$304,MATCH($A219,Adhérents!$A$5:$A$304,0))&amp;"",""))</f>
        <v/>
      </c>
      <c r="E219" s="16" t="str">
        <f aca="false">IF($A219="","",IFERROR(INDEX(Listes!$B$5:$B$14,MATCH($D219,Listes!$A$5:$A$14,0)),0))</f>
        <v/>
      </c>
      <c r="F219" s="17"/>
      <c r="G219" s="16" t="str">
        <f aca="false">IF($A219="","",MAX(E219-N(F219),0))</f>
        <v/>
      </c>
      <c r="H219" s="17"/>
      <c r="I219" s="16" t="str">
        <f aca="false">IF($A219="","",MAX(G219-N(H219),0))</f>
        <v/>
      </c>
      <c r="J219" s="12"/>
      <c r="K219" s="11"/>
      <c r="L219" s="13" t="str">
        <f aca="false">IF($A219="","",IF(G219=0,"Non dû",IF(N(H219)&gt;=G219,"Payé",IF(N(H219)&gt;0,"Partiel","Impayé"))))</f>
        <v/>
      </c>
      <c r="M219" s="11"/>
    </row>
    <row r="220" customFormat="false" ht="15" hidden="false" customHeight="false" outlineLevel="0" collapsed="false">
      <c r="A220" s="14"/>
      <c r="B220" s="15" t="str">
        <f aca="false">IF($A220="","",IFERROR(INDEX(Adhérents!$B$5:$B$304,MATCH($A220,Adhérents!$A$5:$A$304,0))&amp;"","N° inconnu"))</f>
        <v/>
      </c>
      <c r="C220" s="15" t="str">
        <f aca="false">IF($A220="","",IFERROR(INDEX(Adhérents!$C$5:$C$304,MATCH($A220,Adhérents!$A$5:$A$304,0))&amp;"",""))</f>
        <v/>
      </c>
      <c r="D220" s="15" t="str">
        <f aca="false">IF($A220="","",IFERROR(INDEX(Adhérents!$I$5:$I$304,MATCH($A220,Adhérents!$A$5:$A$304,0))&amp;"",""))</f>
        <v/>
      </c>
      <c r="E220" s="16" t="str">
        <f aca="false">IF($A220="","",IFERROR(INDEX(Listes!$B$5:$B$14,MATCH($D220,Listes!$A$5:$A$14,0)),0))</f>
        <v/>
      </c>
      <c r="F220" s="17"/>
      <c r="G220" s="16" t="str">
        <f aca="false">IF($A220="","",MAX(E220-N(F220),0))</f>
        <v/>
      </c>
      <c r="H220" s="17"/>
      <c r="I220" s="16" t="str">
        <f aca="false">IF($A220="","",MAX(G220-N(H220),0))</f>
        <v/>
      </c>
      <c r="J220" s="12"/>
      <c r="K220" s="11"/>
      <c r="L220" s="13" t="str">
        <f aca="false">IF($A220="","",IF(G220=0,"Non dû",IF(N(H220)&gt;=G220,"Payé",IF(N(H220)&gt;0,"Partiel","Impayé"))))</f>
        <v/>
      </c>
      <c r="M220" s="11"/>
    </row>
    <row r="221" customFormat="false" ht="15" hidden="false" customHeight="false" outlineLevel="0" collapsed="false">
      <c r="A221" s="14"/>
      <c r="B221" s="15" t="str">
        <f aca="false">IF($A221="","",IFERROR(INDEX(Adhérents!$B$5:$B$304,MATCH($A221,Adhérents!$A$5:$A$304,0))&amp;"","N° inconnu"))</f>
        <v/>
      </c>
      <c r="C221" s="15" t="str">
        <f aca="false">IF($A221="","",IFERROR(INDEX(Adhérents!$C$5:$C$304,MATCH($A221,Adhérents!$A$5:$A$304,0))&amp;"",""))</f>
        <v/>
      </c>
      <c r="D221" s="15" t="str">
        <f aca="false">IF($A221="","",IFERROR(INDEX(Adhérents!$I$5:$I$304,MATCH($A221,Adhérents!$A$5:$A$304,0))&amp;"",""))</f>
        <v/>
      </c>
      <c r="E221" s="16" t="str">
        <f aca="false">IF($A221="","",IFERROR(INDEX(Listes!$B$5:$B$14,MATCH($D221,Listes!$A$5:$A$14,0)),0))</f>
        <v/>
      </c>
      <c r="F221" s="17"/>
      <c r="G221" s="16" t="str">
        <f aca="false">IF($A221="","",MAX(E221-N(F221),0))</f>
        <v/>
      </c>
      <c r="H221" s="17"/>
      <c r="I221" s="16" t="str">
        <f aca="false">IF($A221="","",MAX(G221-N(H221),0))</f>
        <v/>
      </c>
      <c r="J221" s="12"/>
      <c r="K221" s="11"/>
      <c r="L221" s="13" t="str">
        <f aca="false">IF($A221="","",IF(G221=0,"Non dû",IF(N(H221)&gt;=G221,"Payé",IF(N(H221)&gt;0,"Partiel","Impayé"))))</f>
        <v/>
      </c>
      <c r="M221" s="11"/>
    </row>
    <row r="222" customFormat="false" ht="15" hidden="false" customHeight="false" outlineLevel="0" collapsed="false">
      <c r="A222" s="14"/>
      <c r="B222" s="15" t="str">
        <f aca="false">IF($A222="","",IFERROR(INDEX(Adhérents!$B$5:$B$304,MATCH($A222,Adhérents!$A$5:$A$304,0))&amp;"","N° inconnu"))</f>
        <v/>
      </c>
      <c r="C222" s="15" t="str">
        <f aca="false">IF($A222="","",IFERROR(INDEX(Adhérents!$C$5:$C$304,MATCH($A222,Adhérents!$A$5:$A$304,0))&amp;"",""))</f>
        <v/>
      </c>
      <c r="D222" s="15" t="str">
        <f aca="false">IF($A222="","",IFERROR(INDEX(Adhérents!$I$5:$I$304,MATCH($A222,Adhérents!$A$5:$A$304,0))&amp;"",""))</f>
        <v/>
      </c>
      <c r="E222" s="16" t="str">
        <f aca="false">IF($A222="","",IFERROR(INDEX(Listes!$B$5:$B$14,MATCH($D222,Listes!$A$5:$A$14,0)),0))</f>
        <v/>
      </c>
      <c r="F222" s="17"/>
      <c r="G222" s="16" t="str">
        <f aca="false">IF($A222="","",MAX(E222-N(F222),0))</f>
        <v/>
      </c>
      <c r="H222" s="17"/>
      <c r="I222" s="16" t="str">
        <f aca="false">IF($A222="","",MAX(G222-N(H222),0))</f>
        <v/>
      </c>
      <c r="J222" s="12"/>
      <c r="K222" s="11"/>
      <c r="L222" s="13" t="str">
        <f aca="false">IF($A222="","",IF(G222=0,"Non dû",IF(N(H222)&gt;=G222,"Payé",IF(N(H222)&gt;0,"Partiel","Impayé"))))</f>
        <v/>
      </c>
      <c r="M222" s="11"/>
    </row>
    <row r="223" customFormat="false" ht="15" hidden="false" customHeight="false" outlineLevel="0" collapsed="false">
      <c r="A223" s="14"/>
      <c r="B223" s="15" t="str">
        <f aca="false">IF($A223="","",IFERROR(INDEX(Adhérents!$B$5:$B$304,MATCH($A223,Adhérents!$A$5:$A$304,0))&amp;"","N° inconnu"))</f>
        <v/>
      </c>
      <c r="C223" s="15" t="str">
        <f aca="false">IF($A223="","",IFERROR(INDEX(Adhérents!$C$5:$C$304,MATCH($A223,Adhérents!$A$5:$A$304,0))&amp;"",""))</f>
        <v/>
      </c>
      <c r="D223" s="15" t="str">
        <f aca="false">IF($A223="","",IFERROR(INDEX(Adhérents!$I$5:$I$304,MATCH($A223,Adhérents!$A$5:$A$304,0))&amp;"",""))</f>
        <v/>
      </c>
      <c r="E223" s="16" t="str">
        <f aca="false">IF($A223="","",IFERROR(INDEX(Listes!$B$5:$B$14,MATCH($D223,Listes!$A$5:$A$14,0)),0))</f>
        <v/>
      </c>
      <c r="F223" s="17"/>
      <c r="G223" s="16" t="str">
        <f aca="false">IF($A223="","",MAX(E223-N(F223),0))</f>
        <v/>
      </c>
      <c r="H223" s="17"/>
      <c r="I223" s="16" t="str">
        <f aca="false">IF($A223="","",MAX(G223-N(H223),0))</f>
        <v/>
      </c>
      <c r="J223" s="12"/>
      <c r="K223" s="11"/>
      <c r="L223" s="13" t="str">
        <f aca="false">IF($A223="","",IF(G223=0,"Non dû",IF(N(H223)&gt;=G223,"Payé",IF(N(H223)&gt;0,"Partiel","Impayé"))))</f>
        <v/>
      </c>
      <c r="M223" s="11"/>
    </row>
    <row r="224" customFormat="false" ht="15" hidden="false" customHeight="false" outlineLevel="0" collapsed="false">
      <c r="A224" s="14"/>
      <c r="B224" s="15" t="str">
        <f aca="false">IF($A224="","",IFERROR(INDEX(Adhérents!$B$5:$B$304,MATCH($A224,Adhérents!$A$5:$A$304,0))&amp;"","N° inconnu"))</f>
        <v/>
      </c>
      <c r="C224" s="15" t="str">
        <f aca="false">IF($A224="","",IFERROR(INDEX(Adhérents!$C$5:$C$304,MATCH($A224,Adhérents!$A$5:$A$304,0))&amp;"",""))</f>
        <v/>
      </c>
      <c r="D224" s="15" t="str">
        <f aca="false">IF($A224="","",IFERROR(INDEX(Adhérents!$I$5:$I$304,MATCH($A224,Adhérents!$A$5:$A$304,0))&amp;"",""))</f>
        <v/>
      </c>
      <c r="E224" s="16" t="str">
        <f aca="false">IF($A224="","",IFERROR(INDEX(Listes!$B$5:$B$14,MATCH($D224,Listes!$A$5:$A$14,0)),0))</f>
        <v/>
      </c>
      <c r="F224" s="17"/>
      <c r="G224" s="16" t="str">
        <f aca="false">IF($A224="","",MAX(E224-N(F224),0))</f>
        <v/>
      </c>
      <c r="H224" s="17"/>
      <c r="I224" s="16" t="str">
        <f aca="false">IF($A224="","",MAX(G224-N(H224),0))</f>
        <v/>
      </c>
      <c r="J224" s="12"/>
      <c r="K224" s="11"/>
      <c r="L224" s="13" t="str">
        <f aca="false">IF($A224="","",IF(G224=0,"Non dû",IF(N(H224)&gt;=G224,"Payé",IF(N(H224)&gt;0,"Partiel","Impayé"))))</f>
        <v/>
      </c>
      <c r="M224" s="11"/>
    </row>
    <row r="225" customFormat="false" ht="15" hidden="false" customHeight="false" outlineLevel="0" collapsed="false">
      <c r="A225" s="14"/>
      <c r="B225" s="15" t="str">
        <f aca="false">IF($A225="","",IFERROR(INDEX(Adhérents!$B$5:$B$304,MATCH($A225,Adhérents!$A$5:$A$304,0))&amp;"","N° inconnu"))</f>
        <v/>
      </c>
      <c r="C225" s="15" t="str">
        <f aca="false">IF($A225="","",IFERROR(INDEX(Adhérents!$C$5:$C$304,MATCH($A225,Adhérents!$A$5:$A$304,0))&amp;"",""))</f>
        <v/>
      </c>
      <c r="D225" s="15" t="str">
        <f aca="false">IF($A225="","",IFERROR(INDEX(Adhérents!$I$5:$I$304,MATCH($A225,Adhérents!$A$5:$A$304,0))&amp;"",""))</f>
        <v/>
      </c>
      <c r="E225" s="16" t="str">
        <f aca="false">IF($A225="","",IFERROR(INDEX(Listes!$B$5:$B$14,MATCH($D225,Listes!$A$5:$A$14,0)),0))</f>
        <v/>
      </c>
      <c r="F225" s="17"/>
      <c r="G225" s="16" t="str">
        <f aca="false">IF($A225="","",MAX(E225-N(F225),0))</f>
        <v/>
      </c>
      <c r="H225" s="17"/>
      <c r="I225" s="16" t="str">
        <f aca="false">IF($A225="","",MAX(G225-N(H225),0))</f>
        <v/>
      </c>
      <c r="J225" s="12"/>
      <c r="K225" s="11"/>
      <c r="L225" s="13" t="str">
        <f aca="false">IF($A225="","",IF(G225=0,"Non dû",IF(N(H225)&gt;=G225,"Payé",IF(N(H225)&gt;0,"Partiel","Impayé"))))</f>
        <v/>
      </c>
      <c r="M225" s="11"/>
    </row>
    <row r="226" customFormat="false" ht="15" hidden="false" customHeight="false" outlineLevel="0" collapsed="false">
      <c r="A226" s="14"/>
      <c r="B226" s="15" t="str">
        <f aca="false">IF($A226="","",IFERROR(INDEX(Adhérents!$B$5:$B$304,MATCH($A226,Adhérents!$A$5:$A$304,0))&amp;"","N° inconnu"))</f>
        <v/>
      </c>
      <c r="C226" s="15" t="str">
        <f aca="false">IF($A226="","",IFERROR(INDEX(Adhérents!$C$5:$C$304,MATCH($A226,Adhérents!$A$5:$A$304,0))&amp;"",""))</f>
        <v/>
      </c>
      <c r="D226" s="15" t="str">
        <f aca="false">IF($A226="","",IFERROR(INDEX(Adhérents!$I$5:$I$304,MATCH($A226,Adhérents!$A$5:$A$304,0))&amp;"",""))</f>
        <v/>
      </c>
      <c r="E226" s="16" t="str">
        <f aca="false">IF($A226="","",IFERROR(INDEX(Listes!$B$5:$B$14,MATCH($D226,Listes!$A$5:$A$14,0)),0))</f>
        <v/>
      </c>
      <c r="F226" s="17"/>
      <c r="G226" s="16" t="str">
        <f aca="false">IF($A226="","",MAX(E226-N(F226),0))</f>
        <v/>
      </c>
      <c r="H226" s="17"/>
      <c r="I226" s="16" t="str">
        <f aca="false">IF($A226="","",MAX(G226-N(H226),0))</f>
        <v/>
      </c>
      <c r="J226" s="12"/>
      <c r="K226" s="11"/>
      <c r="L226" s="13" t="str">
        <f aca="false">IF($A226="","",IF(G226=0,"Non dû",IF(N(H226)&gt;=G226,"Payé",IF(N(H226)&gt;0,"Partiel","Impayé"))))</f>
        <v/>
      </c>
      <c r="M226" s="11"/>
    </row>
    <row r="227" customFormat="false" ht="15" hidden="false" customHeight="false" outlineLevel="0" collapsed="false">
      <c r="A227" s="14"/>
      <c r="B227" s="15" t="str">
        <f aca="false">IF($A227="","",IFERROR(INDEX(Adhérents!$B$5:$B$304,MATCH($A227,Adhérents!$A$5:$A$304,0))&amp;"","N° inconnu"))</f>
        <v/>
      </c>
      <c r="C227" s="15" t="str">
        <f aca="false">IF($A227="","",IFERROR(INDEX(Adhérents!$C$5:$C$304,MATCH($A227,Adhérents!$A$5:$A$304,0))&amp;"",""))</f>
        <v/>
      </c>
      <c r="D227" s="15" t="str">
        <f aca="false">IF($A227="","",IFERROR(INDEX(Adhérents!$I$5:$I$304,MATCH($A227,Adhérents!$A$5:$A$304,0))&amp;"",""))</f>
        <v/>
      </c>
      <c r="E227" s="16" t="str">
        <f aca="false">IF($A227="","",IFERROR(INDEX(Listes!$B$5:$B$14,MATCH($D227,Listes!$A$5:$A$14,0)),0))</f>
        <v/>
      </c>
      <c r="F227" s="17"/>
      <c r="G227" s="16" t="str">
        <f aca="false">IF($A227="","",MAX(E227-N(F227),0))</f>
        <v/>
      </c>
      <c r="H227" s="17"/>
      <c r="I227" s="16" t="str">
        <f aca="false">IF($A227="","",MAX(G227-N(H227),0))</f>
        <v/>
      </c>
      <c r="J227" s="12"/>
      <c r="K227" s="11"/>
      <c r="L227" s="13" t="str">
        <f aca="false">IF($A227="","",IF(G227=0,"Non dû",IF(N(H227)&gt;=G227,"Payé",IF(N(H227)&gt;0,"Partiel","Impayé"))))</f>
        <v/>
      </c>
      <c r="M227" s="11"/>
    </row>
    <row r="228" customFormat="false" ht="15" hidden="false" customHeight="false" outlineLevel="0" collapsed="false">
      <c r="A228" s="14"/>
      <c r="B228" s="15" t="str">
        <f aca="false">IF($A228="","",IFERROR(INDEX(Adhérents!$B$5:$B$304,MATCH($A228,Adhérents!$A$5:$A$304,0))&amp;"","N° inconnu"))</f>
        <v/>
      </c>
      <c r="C228" s="15" t="str">
        <f aca="false">IF($A228="","",IFERROR(INDEX(Adhérents!$C$5:$C$304,MATCH($A228,Adhérents!$A$5:$A$304,0))&amp;"",""))</f>
        <v/>
      </c>
      <c r="D228" s="15" t="str">
        <f aca="false">IF($A228="","",IFERROR(INDEX(Adhérents!$I$5:$I$304,MATCH($A228,Adhérents!$A$5:$A$304,0))&amp;"",""))</f>
        <v/>
      </c>
      <c r="E228" s="16" t="str">
        <f aca="false">IF($A228="","",IFERROR(INDEX(Listes!$B$5:$B$14,MATCH($D228,Listes!$A$5:$A$14,0)),0))</f>
        <v/>
      </c>
      <c r="F228" s="17"/>
      <c r="G228" s="16" t="str">
        <f aca="false">IF($A228="","",MAX(E228-N(F228),0))</f>
        <v/>
      </c>
      <c r="H228" s="17"/>
      <c r="I228" s="16" t="str">
        <f aca="false">IF($A228="","",MAX(G228-N(H228),0))</f>
        <v/>
      </c>
      <c r="J228" s="12"/>
      <c r="K228" s="11"/>
      <c r="L228" s="13" t="str">
        <f aca="false">IF($A228="","",IF(G228=0,"Non dû",IF(N(H228)&gt;=G228,"Payé",IF(N(H228)&gt;0,"Partiel","Impayé"))))</f>
        <v/>
      </c>
      <c r="M228" s="11"/>
    </row>
    <row r="229" customFormat="false" ht="15" hidden="false" customHeight="false" outlineLevel="0" collapsed="false">
      <c r="A229" s="14"/>
      <c r="B229" s="15" t="str">
        <f aca="false">IF($A229="","",IFERROR(INDEX(Adhérents!$B$5:$B$304,MATCH($A229,Adhérents!$A$5:$A$304,0))&amp;"","N° inconnu"))</f>
        <v/>
      </c>
      <c r="C229" s="15" t="str">
        <f aca="false">IF($A229="","",IFERROR(INDEX(Adhérents!$C$5:$C$304,MATCH($A229,Adhérents!$A$5:$A$304,0))&amp;"",""))</f>
        <v/>
      </c>
      <c r="D229" s="15" t="str">
        <f aca="false">IF($A229="","",IFERROR(INDEX(Adhérents!$I$5:$I$304,MATCH($A229,Adhérents!$A$5:$A$304,0))&amp;"",""))</f>
        <v/>
      </c>
      <c r="E229" s="16" t="str">
        <f aca="false">IF($A229="","",IFERROR(INDEX(Listes!$B$5:$B$14,MATCH($D229,Listes!$A$5:$A$14,0)),0))</f>
        <v/>
      </c>
      <c r="F229" s="17"/>
      <c r="G229" s="16" t="str">
        <f aca="false">IF($A229="","",MAX(E229-N(F229),0))</f>
        <v/>
      </c>
      <c r="H229" s="17"/>
      <c r="I229" s="16" t="str">
        <f aca="false">IF($A229="","",MAX(G229-N(H229),0))</f>
        <v/>
      </c>
      <c r="J229" s="12"/>
      <c r="K229" s="11"/>
      <c r="L229" s="13" t="str">
        <f aca="false">IF($A229="","",IF(G229=0,"Non dû",IF(N(H229)&gt;=G229,"Payé",IF(N(H229)&gt;0,"Partiel","Impayé"))))</f>
        <v/>
      </c>
      <c r="M229" s="11"/>
    </row>
    <row r="230" customFormat="false" ht="15" hidden="false" customHeight="false" outlineLevel="0" collapsed="false">
      <c r="A230" s="14"/>
      <c r="B230" s="15" t="str">
        <f aca="false">IF($A230="","",IFERROR(INDEX(Adhérents!$B$5:$B$304,MATCH($A230,Adhérents!$A$5:$A$304,0))&amp;"","N° inconnu"))</f>
        <v/>
      </c>
      <c r="C230" s="15" t="str">
        <f aca="false">IF($A230="","",IFERROR(INDEX(Adhérents!$C$5:$C$304,MATCH($A230,Adhérents!$A$5:$A$304,0))&amp;"",""))</f>
        <v/>
      </c>
      <c r="D230" s="15" t="str">
        <f aca="false">IF($A230="","",IFERROR(INDEX(Adhérents!$I$5:$I$304,MATCH($A230,Adhérents!$A$5:$A$304,0))&amp;"",""))</f>
        <v/>
      </c>
      <c r="E230" s="16" t="str">
        <f aca="false">IF($A230="","",IFERROR(INDEX(Listes!$B$5:$B$14,MATCH($D230,Listes!$A$5:$A$14,0)),0))</f>
        <v/>
      </c>
      <c r="F230" s="17"/>
      <c r="G230" s="16" t="str">
        <f aca="false">IF($A230="","",MAX(E230-N(F230),0))</f>
        <v/>
      </c>
      <c r="H230" s="17"/>
      <c r="I230" s="16" t="str">
        <f aca="false">IF($A230="","",MAX(G230-N(H230),0))</f>
        <v/>
      </c>
      <c r="J230" s="12"/>
      <c r="K230" s="11"/>
      <c r="L230" s="13" t="str">
        <f aca="false">IF($A230="","",IF(G230=0,"Non dû",IF(N(H230)&gt;=G230,"Payé",IF(N(H230)&gt;0,"Partiel","Impayé"))))</f>
        <v/>
      </c>
      <c r="M230" s="11"/>
    </row>
    <row r="231" customFormat="false" ht="15" hidden="false" customHeight="false" outlineLevel="0" collapsed="false">
      <c r="A231" s="14"/>
      <c r="B231" s="15" t="str">
        <f aca="false">IF($A231="","",IFERROR(INDEX(Adhérents!$B$5:$B$304,MATCH($A231,Adhérents!$A$5:$A$304,0))&amp;"","N° inconnu"))</f>
        <v/>
      </c>
      <c r="C231" s="15" t="str">
        <f aca="false">IF($A231="","",IFERROR(INDEX(Adhérents!$C$5:$C$304,MATCH($A231,Adhérents!$A$5:$A$304,0))&amp;"",""))</f>
        <v/>
      </c>
      <c r="D231" s="15" t="str">
        <f aca="false">IF($A231="","",IFERROR(INDEX(Adhérents!$I$5:$I$304,MATCH($A231,Adhérents!$A$5:$A$304,0))&amp;"",""))</f>
        <v/>
      </c>
      <c r="E231" s="16" t="str">
        <f aca="false">IF($A231="","",IFERROR(INDEX(Listes!$B$5:$B$14,MATCH($D231,Listes!$A$5:$A$14,0)),0))</f>
        <v/>
      </c>
      <c r="F231" s="17"/>
      <c r="G231" s="16" t="str">
        <f aca="false">IF($A231="","",MAX(E231-N(F231),0))</f>
        <v/>
      </c>
      <c r="H231" s="17"/>
      <c r="I231" s="16" t="str">
        <f aca="false">IF($A231="","",MAX(G231-N(H231),0))</f>
        <v/>
      </c>
      <c r="J231" s="12"/>
      <c r="K231" s="11"/>
      <c r="L231" s="13" t="str">
        <f aca="false">IF($A231="","",IF(G231=0,"Non dû",IF(N(H231)&gt;=G231,"Payé",IF(N(H231)&gt;0,"Partiel","Impayé"))))</f>
        <v/>
      </c>
      <c r="M231" s="11"/>
    </row>
    <row r="232" customFormat="false" ht="15" hidden="false" customHeight="false" outlineLevel="0" collapsed="false">
      <c r="A232" s="14"/>
      <c r="B232" s="15" t="str">
        <f aca="false">IF($A232="","",IFERROR(INDEX(Adhérents!$B$5:$B$304,MATCH($A232,Adhérents!$A$5:$A$304,0))&amp;"","N° inconnu"))</f>
        <v/>
      </c>
      <c r="C232" s="15" t="str">
        <f aca="false">IF($A232="","",IFERROR(INDEX(Adhérents!$C$5:$C$304,MATCH($A232,Adhérents!$A$5:$A$304,0))&amp;"",""))</f>
        <v/>
      </c>
      <c r="D232" s="15" t="str">
        <f aca="false">IF($A232="","",IFERROR(INDEX(Adhérents!$I$5:$I$304,MATCH($A232,Adhérents!$A$5:$A$304,0))&amp;"",""))</f>
        <v/>
      </c>
      <c r="E232" s="16" t="str">
        <f aca="false">IF($A232="","",IFERROR(INDEX(Listes!$B$5:$B$14,MATCH($D232,Listes!$A$5:$A$14,0)),0))</f>
        <v/>
      </c>
      <c r="F232" s="17"/>
      <c r="G232" s="16" t="str">
        <f aca="false">IF($A232="","",MAX(E232-N(F232),0))</f>
        <v/>
      </c>
      <c r="H232" s="17"/>
      <c r="I232" s="16" t="str">
        <f aca="false">IF($A232="","",MAX(G232-N(H232),0))</f>
        <v/>
      </c>
      <c r="J232" s="12"/>
      <c r="K232" s="11"/>
      <c r="L232" s="13" t="str">
        <f aca="false">IF($A232="","",IF(G232=0,"Non dû",IF(N(H232)&gt;=G232,"Payé",IF(N(H232)&gt;0,"Partiel","Impayé"))))</f>
        <v/>
      </c>
      <c r="M232" s="11"/>
    </row>
    <row r="233" customFormat="false" ht="15" hidden="false" customHeight="false" outlineLevel="0" collapsed="false">
      <c r="A233" s="14"/>
      <c r="B233" s="15" t="str">
        <f aca="false">IF($A233="","",IFERROR(INDEX(Adhérents!$B$5:$B$304,MATCH($A233,Adhérents!$A$5:$A$304,0))&amp;"","N° inconnu"))</f>
        <v/>
      </c>
      <c r="C233" s="15" t="str">
        <f aca="false">IF($A233="","",IFERROR(INDEX(Adhérents!$C$5:$C$304,MATCH($A233,Adhérents!$A$5:$A$304,0))&amp;"",""))</f>
        <v/>
      </c>
      <c r="D233" s="15" t="str">
        <f aca="false">IF($A233="","",IFERROR(INDEX(Adhérents!$I$5:$I$304,MATCH($A233,Adhérents!$A$5:$A$304,0))&amp;"",""))</f>
        <v/>
      </c>
      <c r="E233" s="16" t="str">
        <f aca="false">IF($A233="","",IFERROR(INDEX(Listes!$B$5:$B$14,MATCH($D233,Listes!$A$5:$A$14,0)),0))</f>
        <v/>
      </c>
      <c r="F233" s="17"/>
      <c r="G233" s="16" t="str">
        <f aca="false">IF($A233="","",MAX(E233-N(F233),0))</f>
        <v/>
      </c>
      <c r="H233" s="17"/>
      <c r="I233" s="16" t="str">
        <f aca="false">IF($A233="","",MAX(G233-N(H233),0))</f>
        <v/>
      </c>
      <c r="J233" s="12"/>
      <c r="K233" s="11"/>
      <c r="L233" s="13" t="str">
        <f aca="false">IF($A233="","",IF(G233=0,"Non dû",IF(N(H233)&gt;=G233,"Payé",IF(N(H233)&gt;0,"Partiel","Impayé"))))</f>
        <v/>
      </c>
      <c r="M233" s="11"/>
    </row>
    <row r="234" customFormat="false" ht="15" hidden="false" customHeight="false" outlineLevel="0" collapsed="false">
      <c r="A234" s="14"/>
      <c r="B234" s="15" t="str">
        <f aca="false">IF($A234="","",IFERROR(INDEX(Adhérents!$B$5:$B$304,MATCH($A234,Adhérents!$A$5:$A$304,0))&amp;"","N° inconnu"))</f>
        <v/>
      </c>
      <c r="C234" s="15" t="str">
        <f aca="false">IF($A234="","",IFERROR(INDEX(Adhérents!$C$5:$C$304,MATCH($A234,Adhérents!$A$5:$A$304,0))&amp;"",""))</f>
        <v/>
      </c>
      <c r="D234" s="15" t="str">
        <f aca="false">IF($A234="","",IFERROR(INDEX(Adhérents!$I$5:$I$304,MATCH($A234,Adhérents!$A$5:$A$304,0))&amp;"",""))</f>
        <v/>
      </c>
      <c r="E234" s="16" t="str">
        <f aca="false">IF($A234="","",IFERROR(INDEX(Listes!$B$5:$B$14,MATCH($D234,Listes!$A$5:$A$14,0)),0))</f>
        <v/>
      </c>
      <c r="F234" s="17"/>
      <c r="G234" s="16" t="str">
        <f aca="false">IF($A234="","",MAX(E234-N(F234),0))</f>
        <v/>
      </c>
      <c r="H234" s="17"/>
      <c r="I234" s="16" t="str">
        <f aca="false">IF($A234="","",MAX(G234-N(H234),0))</f>
        <v/>
      </c>
      <c r="J234" s="12"/>
      <c r="K234" s="11"/>
      <c r="L234" s="13" t="str">
        <f aca="false">IF($A234="","",IF(G234=0,"Non dû",IF(N(H234)&gt;=G234,"Payé",IF(N(H234)&gt;0,"Partiel","Impayé"))))</f>
        <v/>
      </c>
      <c r="M234" s="11"/>
    </row>
    <row r="235" customFormat="false" ht="15" hidden="false" customHeight="false" outlineLevel="0" collapsed="false">
      <c r="A235" s="14"/>
      <c r="B235" s="15" t="str">
        <f aca="false">IF($A235="","",IFERROR(INDEX(Adhérents!$B$5:$B$304,MATCH($A235,Adhérents!$A$5:$A$304,0))&amp;"","N° inconnu"))</f>
        <v/>
      </c>
      <c r="C235" s="15" t="str">
        <f aca="false">IF($A235="","",IFERROR(INDEX(Adhérents!$C$5:$C$304,MATCH($A235,Adhérents!$A$5:$A$304,0))&amp;"",""))</f>
        <v/>
      </c>
      <c r="D235" s="15" t="str">
        <f aca="false">IF($A235="","",IFERROR(INDEX(Adhérents!$I$5:$I$304,MATCH($A235,Adhérents!$A$5:$A$304,0))&amp;"",""))</f>
        <v/>
      </c>
      <c r="E235" s="16" t="str">
        <f aca="false">IF($A235="","",IFERROR(INDEX(Listes!$B$5:$B$14,MATCH($D235,Listes!$A$5:$A$14,0)),0))</f>
        <v/>
      </c>
      <c r="F235" s="17"/>
      <c r="G235" s="16" t="str">
        <f aca="false">IF($A235="","",MAX(E235-N(F235),0))</f>
        <v/>
      </c>
      <c r="H235" s="17"/>
      <c r="I235" s="16" t="str">
        <f aca="false">IF($A235="","",MAX(G235-N(H235),0))</f>
        <v/>
      </c>
      <c r="J235" s="12"/>
      <c r="K235" s="11"/>
      <c r="L235" s="13" t="str">
        <f aca="false">IF($A235="","",IF(G235=0,"Non dû",IF(N(H235)&gt;=G235,"Payé",IF(N(H235)&gt;0,"Partiel","Impayé"))))</f>
        <v/>
      </c>
      <c r="M235" s="11"/>
    </row>
    <row r="236" customFormat="false" ht="15" hidden="false" customHeight="false" outlineLevel="0" collapsed="false">
      <c r="A236" s="14"/>
      <c r="B236" s="15" t="str">
        <f aca="false">IF($A236="","",IFERROR(INDEX(Adhérents!$B$5:$B$304,MATCH($A236,Adhérents!$A$5:$A$304,0))&amp;"","N° inconnu"))</f>
        <v/>
      </c>
      <c r="C236" s="15" t="str">
        <f aca="false">IF($A236="","",IFERROR(INDEX(Adhérents!$C$5:$C$304,MATCH($A236,Adhérents!$A$5:$A$304,0))&amp;"",""))</f>
        <v/>
      </c>
      <c r="D236" s="15" t="str">
        <f aca="false">IF($A236="","",IFERROR(INDEX(Adhérents!$I$5:$I$304,MATCH($A236,Adhérents!$A$5:$A$304,0))&amp;"",""))</f>
        <v/>
      </c>
      <c r="E236" s="16" t="str">
        <f aca="false">IF($A236="","",IFERROR(INDEX(Listes!$B$5:$B$14,MATCH($D236,Listes!$A$5:$A$14,0)),0))</f>
        <v/>
      </c>
      <c r="F236" s="17"/>
      <c r="G236" s="16" t="str">
        <f aca="false">IF($A236="","",MAX(E236-N(F236),0))</f>
        <v/>
      </c>
      <c r="H236" s="17"/>
      <c r="I236" s="16" t="str">
        <f aca="false">IF($A236="","",MAX(G236-N(H236),0))</f>
        <v/>
      </c>
      <c r="J236" s="12"/>
      <c r="K236" s="11"/>
      <c r="L236" s="13" t="str">
        <f aca="false">IF($A236="","",IF(G236=0,"Non dû",IF(N(H236)&gt;=G236,"Payé",IF(N(H236)&gt;0,"Partiel","Impayé"))))</f>
        <v/>
      </c>
      <c r="M236" s="11"/>
    </row>
    <row r="237" customFormat="false" ht="15" hidden="false" customHeight="false" outlineLevel="0" collapsed="false">
      <c r="A237" s="14"/>
      <c r="B237" s="15" t="str">
        <f aca="false">IF($A237="","",IFERROR(INDEX(Adhérents!$B$5:$B$304,MATCH($A237,Adhérents!$A$5:$A$304,0))&amp;"","N° inconnu"))</f>
        <v/>
      </c>
      <c r="C237" s="15" t="str">
        <f aca="false">IF($A237="","",IFERROR(INDEX(Adhérents!$C$5:$C$304,MATCH($A237,Adhérents!$A$5:$A$304,0))&amp;"",""))</f>
        <v/>
      </c>
      <c r="D237" s="15" t="str">
        <f aca="false">IF($A237="","",IFERROR(INDEX(Adhérents!$I$5:$I$304,MATCH($A237,Adhérents!$A$5:$A$304,0))&amp;"",""))</f>
        <v/>
      </c>
      <c r="E237" s="16" t="str">
        <f aca="false">IF($A237="","",IFERROR(INDEX(Listes!$B$5:$B$14,MATCH($D237,Listes!$A$5:$A$14,0)),0))</f>
        <v/>
      </c>
      <c r="F237" s="17"/>
      <c r="G237" s="16" t="str">
        <f aca="false">IF($A237="","",MAX(E237-N(F237),0))</f>
        <v/>
      </c>
      <c r="H237" s="17"/>
      <c r="I237" s="16" t="str">
        <f aca="false">IF($A237="","",MAX(G237-N(H237),0))</f>
        <v/>
      </c>
      <c r="J237" s="12"/>
      <c r="K237" s="11"/>
      <c r="L237" s="13" t="str">
        <f aca="false">IF($A237="","",IF(G237=0,"Non dû",IF(N(H237)&gt;=G237,"Payé",IF(N(H237)&gt;0,"Partiel","Impayé"))))</f>
        <v/>
      </c>
      <c r="M237" s="11"/>
    </row>
    <row r="238" customFormat="false" ht="15" hidden="false" customHeight="false" outlineLevel="0" collapsed="false">
      <c r="A238" s="14"/>
      <c r="B238" s="15" t="str">
        <f aca="false">IF($A238="","",IFERROR(INDEX(Adhérents!$B$5:$B$304,MATCH($A238,Adhérents!$A$5:$A$304,0))&amp;"","N° inconnu"))</f>
        <v/>
      </c>
      <c r="C238" s="15" t="str">
        <f aca="false">IF($A238="","",IFERROR(INDEX(Adhérents!$C$5:$C$304,MATCH($A238,Adhérents!$A$5:$A$304,0))&amp;"",""))</f>
        <v/>
      </c>
      <c r="D238" s="15" t="str">
        <f aca="false">IF($A238="","",IFERROR(INDEX(Adhérents!$I$5:$I$304,MATCH($A238,Adhérents!$A$5:$A$304,0))&amp;"",""))</f>
        <v/>
      </c>
      <c r="E238" s="16" t="str">
        <f aca="false">IF($A238="","",IFERROR(INDEX(Listes!$B$5:$B$14,MATCH($D238,Listes!$A$5:$A$14,0)),0))</f>
        <v/>
      </c>
      <c r="F238" s="17"/>
      <c r="G238" s="16" t="str">
        <f aca="false">IF($A238="","",MAX(E238-N(F238),0))</f>
        <v/>
      </c>
      <c r="H238" s="17"/>
      <c r="I238" s="16" t="str">
        <f aca="false">IF($A238="","",MAX(G238-N(H238),0))</f>
        <v/>
      </c>
      <c r="J238" s="12"/>
      <c r="K238" s="11"/>
      <c r="L238" s="13" t="str">
        <f aca="false">IF($A238="","",IF(G238=0,"Non dû",IF(N(H238)&gt;=G238,"Payé",IF(N(H238)&gt;0,"Partiel","Impayé"))))</f>
        <v/>
      </c>
      <c r="M238" s="11"/>
    </row>
    <row r="239" customFormat="false" ht="15" hidden="false" customHeight="false" outlineLevel="0" collapsed="false">
      <c r="A239" s="14"/>
      <c r="B239" s="15" t="str">
        <f aca="false">IF($A239="","",IFERROR(INDEX(Adhérents!$B$5:$B$304,MATCH($A239,Adhérents!$A$5:$A$304,0))&amp;"","N° inconnu"))</f>
        <v/>
      </c>
      <c r="C239" s="15" t="str">
        <f aca="false">IF($A239="","",IFERROR(INDEX(Adhérents!$C$5:$C$304,MATCH($A239,Adhérents!$A$5:$A$304,0))&amp;"",""))</f>
        <v/>
      </c>
      <c r="D239" s="15" t="str">
        <f aca="false">IF($A239="","",IFERROR(INDEX(Adhérents!$I$5:$I$304,MATCH($A239,Adhérents!$A$5:$A$304,0))&amp;"",""))</f>
        <v/>
      </c>
      <c r="E239" s="16" t="str">
        <f aca="false">IF($A239="","",IFERROR(INDEX(Listes!$B$5:$B$14,MATCH($D239,Listes!$A$5:$A$14,0)),0))</f>
        <v/>
      </c>
      <c r="F239" s="17"/>
      <c r="G239" s="16" t="str">
        <f aca="false">IF($A239="","",MAX(E239-N(F239),0))</f>
        <v/>
      </c>
      <c r="H239" s="17"/>
      <c r="I239" s="16" t="str">
        <f aca="false">IF($A239="","",MAX(G239-N(H239),0))</f>
        <v/>
      </c>
      <c r="J239" s="12"/>
      <c r="K239" s="11"/>
      <c r="L239" s="13" t="str">
        <f aca="false">IF($A239="","",IF(G239=0,"Non dû",IF(N(H239)&gt;=G239,"Payé",IF(N(H239)&gt;0,"Partiel","Impayé"))))</f>
        <v/>
      </c>
      <c r="M239" s="11"/>
    </row>
    <row r="240" customFormat="false" ht="15" hidden="false" customHeight="false" outlineLevel="0" collapsed="false">
      <c r="A240" s="14"/>
      <c r="B240" s="15" t="str">
        <f aca="false">IF($A240="","",IFERROR(INDEX(Adhérents!$B$5:$B$304,MATCH($A240,Adhérents!$A$5:$A$304,0))&amp;"","N° inconnu"))</f>
        <v/>
      </c>
      <c r="C240" s="15" t="str">
        <f aca="false">IF($A240="","",IFERROR(INDEX(Adhérents!$C$5:$C$304,MATCH($A240,Adhérents!$A$5:$A$304,0))&amp;"",""))</f>
        <v/>
      </c>
      <c r="D240" s="15" t="str">
        <f aca="false">IF($A240="","",IFERROR(INDEX(Adhérents!$I$5:$I$304,MATCH($A240,Adhérents!$A$5:$A$304,0))&amp;"",""))</f>
        <v/>
      </c>
      <c r="E240" s="16" t="str">
        <f aca="false">IF($A240="","",IFERROR(INDEX(Listes!$B$5:$B$14,MATCH($D240,Listes!$A$5:$A$14,0)),0))</f>
        <v/>
      </c>
      <c r="F240" s="17"/>
      <c r="G240" s="16" t="str">
        <f aca="false">IF($A240="","",MAX(E240-N(F240),0))</f>
        <v/>
      </c>
      <c r="H240" s="17"/>
      <c r="I240" s="16" t="str">
        <f aca="false">IF($A240="","",MAX(G240-N(H240),0))</f>
        <v/>
      </c>
      <c r="J240" s="12"/>
      <c r="K240" s="11"/>
      <c r="L240" s="13" t="str">
        <f aca="false">IF($A240="","",IF(G240=0,"Non dû",IF(N(H240)&gt;=G240,"Payé",IF(N(H240)&gt;0,"Partiel","Impayé"))))</f>
        <v/>
      </c>
      <c r="M240" s="11"/>
    </row>
    <row r="241" customFormat="false" ht="15" hidden="false" customHeight="false" outlineLevel="0" collapsed="false">
      <c r="A241" s="14"/>
      <c r="B241" s="15" t="str">
        <f aca="false">IF($A241="","",IFERROR(INDEX(Adhérents!$B$5:$B$304,MATCH($A241,Adhérents!$A$5:$A$304,0))&amp;"","N° inconnu"))</f>
        <v/>
      </c>
      <c r="C241" s="15" t="str">
        <f aca="false">IF($A241="","",IFERROR(INDEX(Adhérents!$C$5:$C$304,MATCH($A241,Adhérents!$A$5:$A$304,0))&amp;"",""))</f>
        <v/>
      </c>
      <c r="D241" s="15" t="str">
        <f aca="false">IF($A241="","",IFERROR(INDEX(Adhérents!$I$5:$I$304,MATCH($A241,Adhérents!$A$5:$A$304,0))&amp;"",""))</f>
        <v/>
      </c>
      <c r="E241" s="16" t="str">
        <f aca="false">IF($A241="","",IFERROR(INDEX(Listes!$B$5:$B$14,MATCH($D241,Listes!$A$5:$A$14,0)),0))</f>
        <v/>
      </c>
      <c r="F241" s="17"/>
      <c r="G241" s="16" t="str">
        <f aca="false">IF($A241="","",MAX(E241-N(F241),0))</f>
        <v/>
      </c>
      <c r="H241" s="17"/>
      <c r="I241" s="16" t="str">
        <f aca="false">IF($A241="","",MAX(G241-N(H241),0))</f>
        <v/>
      </c>
      <c r="J241" s="12"/>
      <c r="K241" s="11"/>
      <c r="L241" s="13" t="str">
        <f aca="false">IF($A241="","",IF(G241=0,"Non dû",IF(N(H241)&gt;=G241,"Payé",IF(N(H241)&gt;0,"Partiel","Impayé"))))</f>
        <v/>
      </c>
      <c r="M241" s="11"/>
    </row>
    <row r="242" customFormat="false" ht="15" hidden="false" customHeight="false" outlineLevel="0" collapsed="false">
      <c r="A242" s="14"/>
      <c r="B242" s="15" t="str">
        <f aca="false">IF($A242="","",IFERROR(INDEX(Adhérents!$B$5:$B$304,MATCH($A242,Adhérents!$A$5:$A$304,0))&amp;"","N° inconnu"))</f>
        <v/>
      </c>
      <c r="C242" s="15" t="str">
        <f aca="false">IF($A242="","",IFERROR(INDEX(Adhérents!$C$5:$C$304,MATCH($A242,Adhérents!$A$5:$A$304,0))&amp;"",""))</f>
        <v/>
      </c>
      <c r="D242" s="15" t="str">
        <f aca="false">IF($A242="","",IFERROR(INDEX(Adhérents!$I$5:$I$304,MATCH($A242,Adhérents!$A$5:$A$304,0))&amp;"",""))</f>
        <v/>
      </c>
      <c r="E242" s="16" t="str">
        <f aca="false">IF($A242="","",IFERROR(INDEX(Listes!$B$5:$B$14,MATCH($D242,Listes!$A$5:$A$14,0)),0))</f>
        <v/>
      </c>
      <c r="F242" s="17"/>
      <c r="G242" s="16" t="str">
        <f aca="false">IF($A242="","",MAX(E242-N(F242),0))</f>
        <v/>
      </c>
      <c r="H242" s="17"/>
      <c r="I242" s="16" t="str">
        <f aca="false">IF($A242="","",MAX(G242-N(H242),0))</f>
        <v/>
      </c>
      <c r="J242" s="12"/>
      <c r="K242" s="11"/>
      <c r="L242" s="13" t="str">
        <f aca="false">IF($A242="","",IF(G242=0,"Non dû",IF(N(H242)&gt;=G242,"Payé",IF(N(H242)&gt;0,"Partiel","Impayé"))))</f>
        <v/>
      </c>
      <c r="M242" s="11"/>
    </row>
    <row r="243" customFormat="false" ht="15" hidden="false" customHeight="false" outlineLevel="0" collapsed="false">
      <c r="A243" s="14"/>
      <c r="B243" s="15" t="str">
        <f aca="false">IF($A243="","",IFERROR(INDEX(Adhérents!$B$5:$B$304,MATCH($A243,Adhérents!$A$5:$A$304,0))&amp;"","N° inconnu"))</f>
        <v/>
      </c>
      <c r="C243" s="15" t="str">
        <f aca="false">IF($A243="","",IFERROR(INDEX(Adhérents!$C$5:$C$304,MATCH($A243,Adhérents!$A$5:$A$304,0))&amp;"",""))</f>
        <v/>
      </c>
      <c r="D243" s="15" t="str">
        <f aca="false">IF($A243="","",IFERROR(INDEX(Adhérents!$I$5:$I$304,MATCH($A243,Adhérents!$A$5:$A$304,0))&amp;"",""))</f>
        <v/>
      </c>
      <c r="E243" s="16" t="str">
        <f aca="false">IF($A243="","",IFERROR(INDEX(Listes!$B$5:$B$14,MATCH($D243,Listes!$A$5:$A$14,0)),0))</f>
        <v/>
      </c>
      <c r="F243" s="17"/>
      <c r="G243" s="16" t="str">
        <f aca="false">IF($A243="","",MAX(E243-N(F243),0))</f>
        <v/>
      </c>
      <c r="H243" s="17"/>
      <c r="I243" s="16" t="str">
        <f aca="false">IF($A243="","",MAX(G243-N(H243),0))</f>
        <v/>
      </c>
      <c r="J243" s="12"/>
      <c r="K243" s="11"/>
      <c r="L243" s="13" t="str">
        <f aca="false">IF($A243="","",IF(G243=0,"Non dû",IF(N(H243)&gt;=G243,"Payé",IF(N(H243)&gt;0,"Partiel","Impayé"))))</f>
        <v/>
      </c>
      <c r="M243" s="11"/>
    </row>
    <row r="244" customFormat="false" ht="15" hidden="false" customHeight="false" outlineLevel="0" collapsed="false">
      <c r="A244" s="14"/>
      <c r="B244" s="15" t="str">
        <f aca="false">IF($A244="","",IFERROR(INDEX(Adhérents!$B$5:$B$304,MATCH($A244,Adhérents!$A$5:$A$304,0))&amp;"","N° inconnu"))</f>
        <v/>
      </c>
      <c r="C244" s="15" t="str">
        <f aca="false">IF($A244="","",IFERROR(INDEX(Adhérents!$C$5:$C$304,MATCH($A244,Adhérents!$A$5:$A$304,0))&amp;"",""))</f>
        <v/>
      </c>
      <c r="D244" s="15" t="str">
        <f aca="false">IF($A244="","",IFERROR(INDEX(Adhérents!$I$5:$I$304,MATCH($A244,Adhérents!$A$5:$A$304,0))&amp;"",""))</f>
        <v/>
      </c>
      <c r="E244" s="16" t="str">
        <f aca="false">IF($A244="","",IFERROR(INDEX(Listes!$B$5:$B$14,MATCH($D244,Listes!$A$5:$A$14,0)),0))</f>
        <v/>
      </c>
      <c r="F244" s="17"/>
      <c r="G244" s="16" t="str">
        <f aca="false">IF($A244="","",MAX(E244-N(F244),0))</f>
        <v/>
      </c>
      <c r="H244" s="17"/>
      <c r="I244" s="16" t="str">
        <f aca="false">IF($A244="","",MAX(G244-N(H244),0))</f>
        <v/>
      </c>
      <c r="J244" s="12"/>
      <c r="K244" s="11"/>
      <c r="L244" s="13" t="str">
        <f aca="false">IF($A244="","",IF(G244=0,"Non dû",IF(N(H244)&gt;=G244,"Payé",IF(N(H244)&gt;0,"Partiel","Impayé"))))</f>
        <v/>
      </c>
      <c r="M244" s="11"/>
    </row>
    <row r="245" customFormat="false" ht="15" hidden="false" customHeight="false" outlineLevel="0" collapsed="false">
      <c r="A245" s="14"/>
      <c r="B245" s="15" t="str">
        <f aca="false">IF($A245="","",IFERROR(INDEX(Adhérents!$B$5:$B$304,MATCH($A245,Adhérents!$A$5:$A$304,0))&amp;"","N° inconnu"))</f>
        <v/>
      </c>
      <c r="C245" s="15" t="str">
        <f aca="false">IF($A245="","",IFERROR(INDEX(Adhérents!$C$5:$C$304,MATCH($A245,Adhérents!$A$5:$A$304,0))&amp;"",""))</f>
        <v/>
      </c>
      <c r="D245" s="15" t="str">
        <f aca="false">IF($A245="","",IFERROR(INDEX(Adhérents!$I$5:$I$304,MATCH($A245,Adhérents!$A$5:$A$304,0))&amp;"",""))</f>
        <v/>
      </c>
      <c r="E245" s="16" t="str">
        <f aca="false">IF($A245="","",IFERROR(INDEX(Listes!$B$5:$B$14,MATCH($D245,Listes!$A$5:$A$14,0)),0))</f>
        <v/>
      </c>
      <c r="F245" s="17"/>
      <c r="G245" s="16" t="str">
        <f aca="false">IF($A245="","",MAX(E245-N(F245),0))</f>
        <v/>
      </c>
      <c r="H245" s="17"/>
      <c r="I245" s="16" t="str">
        <f aca="false">IF($A245="","",MAX(G245-N(H245),0))</f>
        <v/>
      </c>
      <c r="J245" s="12"/>
      <c r="K245" s="11"/>
      <c r="L245" s="13" t="str">
        <f aca="false">IF($A245="","",IF(G245=0,"Non dû",IF(N(H245)&gt;=G245,"Payé",IF(N(H245)&gt;0,"Partiel","Impayé"))))</f>
        <v/>
      </c>
      <c r="M245" s="11"/>
    </row>
    <row r="246" customFormat="false" ht="15" hidden="false" customHeight="false" outlineLevel="0" collapsed="false">
      <c r="A246" s="14"/>
      <c r="B246" s="15" t="str">
        <f aca="false">IF($A246="","",IFERROR(INDEX(Adhérents!$B$5:$B$304,MATCH($A246,Adhérents!$A$5:$A$304,0))&amp;"","N° inconnu"))</f>
        <v/>
      </c>
      <c r="C246" s="15" t="str">
        <f aca="false">IF($A246="","",IFERROR(INDEX(Adhérents!$C$5:$C$304,MATCH($A246,Adhérents!$A$5:$A$304,0))&amp;"",""))</f>
        <v/>
      </c>
      <c r="D246" s="15" t="str">
        <f aca="false">IF($A246="","",IFERROR(INDEX(Adhérents!$I$5:$I$304,MATCH($A246,Adhérents!$A$5:$A$304,0))&amp;"",""))</f>
        <v/>
      </c>
      <c r="E246" s="16" t="str">
        <f aca="false">IF($A246="","",IFERROR(INDEX(Listes!$B$5:$B$14,MATCH($D246,Listes!$A$5:$A$14,0)),0))</f>
        <v/>
      </c>
      <c r="F246" s="17"/>
      <c r="G246" s="16" t="str">
        <f aca="false">IF($A246="","",MAX(E246-N(F246),0))</f>
        <v/>
      </c>
      <c r="H246" s="17"/>
      <c r="I246" s="16" t="str">
        <f aca="false">IF($A246="","",MAX(G246-N(H246),0))</f>
        <v/>
      </c>
      <c r="J246" s="12"/>
      <c r="K246" s="11"/>
      <c r="L246" s="13" t="str">
        <f aca="false">IF($A246="","",IF(G246=0,"Non dû",IF(N(H246)&gt;=G246,"Payé",IF(N(H246)&gt;0,"Partiel","Impayé"))))</f>
        <v/>
      </c>
      <c r="M246" s="11"/>
    </row>
    <row r="247" customFormat="false" ht="15" hidden="false" customHeight="false" outlineLevel="0" collapsed="false">
      <c r="A247" s="14"/>
      <c r="B247" s="15" t="str">
        <f aca="false">IF($A247="","",IFERROR(INDEX(Adhérents!$B$5:$B$304,MATCH($A247,Adhérents!$A$5:$A$304,0))&amp;"","N° inconnu"))</f>
        <v/>
      </c>
      <c r="C247" s="15" t="str">
        <f aca="false">IF($A247="","",IFERROR(INDEX(Adhérents!$C$5:$C$304,MATCH($A247,Adhérents!$A$5:$A$304,0))&amp;"",""))</f>
        <v/>
      </c>
      <c r="D247" s="15" t="str">
        <f aca="false">IF($A247="","",IFERROR(INDEX(Adhérents!$I$5:$I$304,MATCH($A247,Adhérents!$A$5:$A$304,0))&amp;"",""))</f>
        <v/>
      </c>
      <c r="E247" s="16" t="str">
        <f aca="false">IF($A247="","",IFERROR(INDEX(Listes!$B$5:$B$14,MATCH($D247,Listes!$A$5:$A$14,0)),0))</f>
        <v/>
      </c>
      <c r="F247" s="17"/>
      <c r="G247" s="16" t="str">
        <f aca="false">IF($A247="","",MAX(E247-N(F247),0))</f>
        <v/>
      </c>
      <c r="H247" s="17"/>
      <c r="I247" s="16" t="str">
        <f aca="false">IF($A247="","",MAX(G247-N(H247),0))</f>
        <v/>
      </c>
      <c r="J247" s="12"/>
      <c r="K247" s="11"/>
      <c r="L247" s="13" t="str">
        <f aca="false">IF($A247="","",IF(G247=0,"Non dû",IF(N(H247)&gt;=G247,"Payé",IF(N(H247)&gt;0,"Partiel","Impayé"))))</f>
        <v/>
      </c>
      <c r="M247" s="11"/>
    </row>
    <row r="248" customFormat="false" ht="15" hidden="false" customHeight="false" outlineLevel="0" collapsed="false">
      <c r="A248" s="14"/>
      <c r="B248" s="15" t="str">
        <f aca="false">IF($A248="","",IFERROR(INDEX(Adhérents!$B$5:$B$304,MATCH($A248,Adhérents!$A$5:$A$304,0))&amp;"","N° inconnu"))</f>
        <v/>
      </c>
      <c r="C248" s="15" t="str">
        <f aca="false">IF($A248="","",IFERROR(INDEX(Adhérents!$C$5:$C$304,MATCH($A248,Adhérents!$A$5:$A$304,0))&amp;"",""))</f>
        <v/>
      </c>
      <c r="D248" s="15" t="str">
        <f aca="false">IF($A248="","",IFERROR(INDEX(Adhérents!$I$5:$I$304,MATCH($A248,Adhérents!$A$5:$A$304,0))&amp;"",""))</f>
        <v/>
      </c>
      <c r="E248" s="16" t="str">
        <f aca="false">IF($A248="","",IFERROR(INDEX(Listes!$B$5:$B$14,MATCH($D248,Listes!$A$5:$A$14,0)),0))</f>
        <v/>
      </c>
      <c r="F248" s="17"/>
      <c r="G248" s="16" t="str">
        <f aca="false">IF($A248="","",MAX(E248-N(F248),0))</f>
        <v/>
      </c>
      <c r="H248" s="17"/>
      <c r="I248" s="16" t="str">
        <f aca="false">IF($A248="","",MAX(G248-N(H248),0))</f>
        <v/>
      </c>
      <c r="J248" s="12"/>
      <c r="K248" s="11"/>
      <c r="L248" s="13" t="str">
        <f aca="false">IF($A248="","",IF(G248=0,"Non dû",IF(N(H248)&gt;=G248,"Payé",IF(N(H248)&gt;0,"Partiel","Impayé"))))</f>
        <v/>
      </c>
      <c r="M248" s="11"/>
    </row>
    <row r="249" customFormat="false" ht="15" hidden="false" customHeight="false" outlineLevel="0" collapsed="false">
      <c r="A249" s="14"/>
      <c r="B249" s="15" t="str">
        <f aca="false">IF($A249="","",IFERROR(INDEX(Adhérents!$B$5:$B$304,MATCH($A249,Adhérents!$A$5:$A$304,0))&amp;"","N° inconnu"))</f>
        <v/>
      </c>
      <c r="C249" s="15" t="str">
        <f aca="false">IF($A249="","",IFERROR(INDEX(Adhérents!$C$5:$C$304,MATCH($A249,Adhérents!$A$5:$A$304,0))&amp;"",""))</f>
        <v/>
      </c>
      <c r="D249" s="15" t="str">
        <f aca="false">IF($A249="","",IFERROR(INDEX(Adhérents!$I$5:$I$304,MATCH($A249,Adhérents!$A$5:$A$304,0))&amp;"",""))</f>
        <v/>
      </c>
      <c r="E249" s="16" t="str">
        <f aca="false">IF($A249="","",IFERROR(INDEX(Listes!$B$5:$B$14,MATCH($D249,Listes!$A$5:$A$14,0)),0))</f>
        <v/>
      </c>
      <c r="F249" s="17"/>
      <c r="G249" s="16" t="str">
        <f aca="false">IF($A249="","",MAX(E249-N(F249),0))</f>
        <v/>
      </c>
      <c r="H249" s="17"/>
      <c r="I249" s="16" t="str">
        <f aca="false">IF($A249="","",MAX(G249-N(H249),0))</f>
        <v/>
      </c>
      <c r="J249" s="12"/>
      <c r="K249" s="11"/>
      <c r="L249" s="13" t="str">
        <f aca="false">IF($A249="","",IF(G249=0,"Non dû",IF(N(H249)&gt;=G249,"Payé",IF(N(H249)&gt;0,"Partiel","Impayé"))))</f>
        <v/>
      </c>
      <c r="M249" s="11"/>
    </row>
    <row r="250" customFormat="false" ht="15" hidden="false" customHeight="false" outlineLevel="0" collapsed="false">
      <c r="A250" s="14"/>
      <c r="B250" s="15" t="str">
        <f aca="false">IF($A250="","",IFERROR(INDEX(Adhérents!$B$5:$B$304,MATCH($A250,Adhérents!$A$5:$A$304,0))&amp;"","N° inconnu"))</f>
        <v/>
      </c>
      <c r="C250" s="15" t="str">
        <f aca="false">IF($A250="","",IFERROR(INDEX(Adhérents!$C$5:$C$304,MATCH($A250,Adhérents!$A$5:$A$304,0))&amp;"",""))</f>
        <v/>
      </c>
      <c r="D250" s="15" t="str">
        <f aca="false">IF($A250="","",IFERROR(INDEX(Adhérents!$I$5:$I$304,MATCH($A250,Adhérents!$A$5:$A$304,0))&amp;"",""))</f>
        <v/>
      </c>
      <c r="E250" s="16" t="str">
        <f aca="false">IF($A250="","",IFERROR(INDEX(Listes!$B$5:$B$14,MATCH($D250,Listes!$A$5:$A$14,0)),0))</f>
        <v/>
      </c>
      <c r="F250" s="17"/>
      <c r="G250" s="16" t="str">
        <f aca="false">IF($A250="","",MAX(E250-N(F250),0))</f>
        <v/>
      </c>
      <c r="H250" s="17"/>
      <c r="I250" s="16" t="str">
        <f aca="false">IF($A250="","",MAX(G250-N(H250),0))</f>
        <v/>
      </c>
      <c r="J250" s="12"/>
      <c r="K250" s="11"/>
      <c r="L250" s="13" t="str">
        <f aca="false">IF($A250="","",IF(G250=0,"Non dû",IF(N(H250)&gt;=G250,"Payé",IF(N(H250)&gt;0,"Partiel","Impayé"))))</f>
        <v/>
      </c>
      <c r="M250" s="11"/>
    </row>
    <row r="251" customFormat="false" ht="15" hidden="false" customHeight="false" outlineLevel="0" collapsed="false">
      <c r="A251" s="14"/>
      <c r="B251" s="15" t="str">
        <f aca="false">IF($A251="","",IFERROR(INDEX(Adhérents!$B$5:$B$304,MATCH($A251,Adhérents!$A$5:$A$304,0))&amp;"","N° inconnu"))</f>
        <v/>
      </c>
      <c r="C251" s="15" t="str">
        <f aca="false">IF($A251="","",IFERROR(INDEX(Adhérents!$C$5:$C$304,MATCH($A251,Adhérents!$A$5:$A$304,0))&amp;"",""))</f>
        <v/>
      </c>
      <c r="D251" s="15" t="str">
        <f aca="false">IF($A251="","",IFERROR(INDEX(Adhérents!$I$5:$I$304,MATCH($A251,Adhérents!$A$5:$A$304,0))&amp;"",""))</f>
        <v/>
      </c>
      <c r="E251" s="16" t="str">
        <f aca="false">IF($A251="","",IFERROR(INDEX(Listes!$B$5:$B$14,MATCH($D251,Listes!$A$5:$A$14,0)),0))</f>
        <v/>
      </c>
      <c r="F251" s="17"/>
      <c r="G251" s="16" t="str">
        <f aca="false">IF($A251="","",MAX(E251-N(F251),0))</f>
        <v/>
      </c>
      <c r="H251" s="17"/>
      <c r="I251" s="16" t="str">
        <f aca="false">IF($A251="","",MAX(G251-N(H251),0))</f>
        <v/>
      </c>
      <c r="J251" s="12"/>
      <c r="K251" s="11"/>
      <c r="L251" s="13" t="str">
        <f aca="false">IF($A251="","",IF(G251=0,"Non dû",IF(N(H251)&gt;=G251,"Payé",IF(N(H251)&gt;0,"Partiel","Impayé"))))</f>
        <v/>
      </c>
      <c r="M251" s="11"/>
    </row>
    <row r="252" customFormat="false" ht="15" hidden="false" customHeight="false" outlineLevel="0" collapsed="false">
      <c r="A252" s="14"/>
      <c r="B252" s="15" t="str">
        <f aca="false">IF($A252="","",IFERROR(INDEX(Adhérents!$B$5:$B$304,MATCH($A252,Adhérents!$A$5:$A$304,0))&amp;"","N° inconnu"))</f>
        <v/>
      </c>
      <c r="C252" s="15" t="str">
        <f aca="false">IF($A252="","",IFERROR(INDEX(Adhérents!$C$5:$C$304,MATCH($A252,Adhérents!$A$5:$A$304,0))&amp;"",""))</f>
        <v/>
      </c>
      <c r="D252" s="15" t="str">
        <f aca="false">IF($A252="","",IFERROR(INDEX(Adhérents!$I$5:$I$304,MATCH($A252,Adhérents!$A$5:$A$304,0))&amp;"",""))</f>
        <v/>
      </c>
      <c r="E252" s="16" t="str">
        <f aca="false">IF($A252="","",IFERROR(INDEX(Listes!$B$5:$B$14,MATCH($D252,Listes!$A$5:$A$14,0)),0))</f>
        <v/>
      </c>
      <c r="F252" s="17"/>
      <c r="G252" s="16" t="str">
        <f aca="false">IF($A252="","",MAX(E252-N(F252),0))</f>
        <v/>
      </c>
      <c r="H252" s="17"/>
      <c r="I252" s="16" t="str">
        <f aca="false">IF($A252="","",MAX(G252-N(H252),0))</f>
        <v/>
      </c>
      <c r="J252" s="12"/>
      <c r="K252" s="11"/>
      <c r="L252" s="13" t="str">
        <f aca="false">IF($A252="","",IF(G252=0,"Non dû",IF(N(H252)&gt;=G252,"Payé",IF(N(H252)&gt;0,"Partiel","Impayé"))))</f>
        <v/>
      </c>
      <c r="M252" s="11"/>
    </row>
    <row r="253" customFormat="false" ht="15" hidden="false" customHeight="false" outlineLevel="0" collapsed="false">
      <c r="A253" s="14"/>
      <c r="B253" s="15" t="str">
        <f aca="false">IF($A253="","",IFERROR(INDEX(Adhérents!$B$5:$B$304,MATCH($A253,Adhérents!$A$5:$A$304,0))&amp;"","N° inconnu"))</f>
        <v/>
      </c>
      <c r="C253" s="15" t="str">
        <f aca="false">IF($A253="","",IFERROR(INDEX(Adhérents!$C$5:$C$304,MATCH($A253,Adhérents!$A$5:$A$304,0))&amp;"",""))</f>
        <v/>
      </c>
      <c r="D253" s="15" t="str">
        <f aca="false">IF($A253="","",IFERROR(INDEX(Adhérents!$I$5:$I$304,MATCH($A253,Adhérents!$A$5:$A$304,0))&amp;"",""))</f>
        <v/>
      </c>
      <c r="E253" s="16" t="str">
        <f aca="false">IF($A253="","",IFERROR(INDEX(Listes!$B$5:$B$14,MATCH($D253,Listes!$A$5:$A$14,0)),0))</f>
        <v/>
      </c>
      <c r="F253" s="17"/>
      <c r="G253" s="16" t="str">
        <f aca="false">IF($A253="","",MAX(E253-N(F253),0))</f>
        <v/>
      </c>
      <c r="H253" s="17"/>
      <c r="I253" s="16" t="str">
        <f aca="false">IF($A253="","",MAX(G253-N(H253),0))</f>
        <v/>
      </c>
      <c r="J253" s="12"/>
      <c r="K253" s="11"/>
      <c r="L253" s="13" t="str">
        <f aca="false">IF($A253="","",IF(G253=0,"Non dû",IF(N(H253)&gt;=G253,"Payé",IF(N(H253)&gt;0,"Partiel","Impayé"))))</f>
        <v/>
      </c>
      <c r="M253" s="11"/>
    </row>
    <row r="254" customFormat="false" ht="15" hidden="false" customHeight="false" outlineLevel="0" collapsed="false">
      <c r="A254" s="14"/>
      <c r="B254" s="15" t="str">
        <f aca="false">IF($A254="","",IFERROR(INDEX(Adhérents!$B$5:$B$304,MATCH($A254,Adhérents!$A$5:$A$304,0))&amp;"","N° inconnu"))</f>
        <v/>
      </c>
      <c r="C254" s="15" t="str">
        <f aca="false">IF($A254="","",IFERROR(INDEX(Adhérents!$C$5:$C$304,MATCH($A254,Adhérents!$A$5:$A$304,0))&amp;"",""))</f>
        <v/>
      </c>
      <c r="D254" s="15" t="str">
        <f aca="false">IF($A254="","",IFERROR(INDEX(Adhérents!$I$5:$I$304,MATCH($A254,Adhérents!$A$5:$A$304,0))&amp;"",""))</f>
        <v/>
      </c>
      <c r="E254" s="16" t="str">
        <f aca="false">IF($A254="","",IFERROR(INDEX(Listes!$B$5:$B$14,MATCH($D254,Listes!$A$5:$A$14,0)),0))</f>
        <v/>
      </c>
      <c r="F254" s="17"/>
      <c r="G254" s="16" t="str">
        <f aca="false">IF($A254="","",MAX(E254-N(F254),0))</f>
        <v/>
      </c>
      <c r="H254" s="17"/>
      <c r="I254" s="16" t="str">
        <f aca="false">IF($A254="","",MAX(G254-N(H254),0))</f>
        <v/>
      </c>
      <c r="J254" s="12"/>
      <c r="K254" s="11"/>
      <c r="L254" s="13" t="str">
        <f aca="false">IF($A254="","",IF(G254=0,"Non dû",IF(N(H254)&gt;=G254,"Payé",IF(N(H254)&gt;0,"Partiel","Impayé"))))</f>
        <v/>
      </c>
      <c r="M254" s="11"/>
    </row>
    <row r="255" customFormat="false" ht="15" hidden="false" customHeight="false" outlineLevel="0" collapsed="false">
      <c r="A255" s="14"/>
      <c r="B255" s="15" t="str">
        <f aca="false">IF($A255="","",IFERROR(INDEX(Adhérents!$B$5:$B$304,MATCH($A255,Adhérents!$A$5:$A$304,0))&amp;"","N° inconnu"))</f>
        <v/>
      </c>
      <c r="C255" s="15" t="str">
        <f aca="false">IF($A255="","",IFERROR(INDEX(Adhérents!$C$5:$C$304,MATCH($A255,Adhérents!$A$5:$A$304,0))&amp;"",""))</f>
        <v/>
      </c>
      <c r="D255" s="15" t="str">
        <f aca="false">IF($A255="","",IFERROR(INDEX(Adhérents!$I$5:$I$304,MATCH($A255,Adhérents!$A$5:$A$304,0))&amp;"",""))</f>
        <v/>
      </c>
      <c r="E255" s="16" t="str">
        <f aca="false">IF($A255="","",IFERROR(INDEX(Listes!$B$5:$B$14,MATCH($D255,Listes!$A$5:$A$14,0)),0))</f>
        <v/>
      </c>
      <c r="F255" s="17"/>
      <c r="G255" s="16" t="str">
        <f aca="false">IF($A255="","",MAX(E255-N(F255),0))</f>
        <v/>
      </c>
      <c r="H255" s="17"/>
      <c r="I255" s="16" t="str">
        <f aca="false">IF($A255="","",MAX(G255-N(H255),0))</f>
        <v/>
      </c>
      <c r="J255" s="12"/>
      <c r="K255" s="11"/>
      <c r="L255" s="13" t="str">
        <f aca="false">IF($A255="","",IF(G255=0,"Non dû",IF(N(H255)&gt;=G255,"Payé",IF(N(H255)&gt;0,"Partiel","Impayé"))))</f>
        <v/>
      </c>
      <c r="M255" s="11"/>
    </row>
    <row r="256" customFormat="false" ht="15" hidden="false" customHeight="false" outlineLevel="0" collapsed="false">
      <c r="A256" s="14"/>
      <c r="B256" s="15" t="str">
        <f aca="false">IF($A256="","",IFERROR(INDEX(Adhérents!$B$5:$B$304,MATCH($A256,Adhérents!$A$5:$A$304,0))&amp;"","N° inconnu"))</f>
        <v/>
      </c>
      <c r="C256" s="15" t="str">
        <f aca="false">IF($A256="","",IFERROR(INDEX(Adhérents!$C$5:$C$304,MATCH($A256,Adhérents!$A$5:$A$304,0))&amp;"",""))</f>
        <v/>
      </c>
      <c r="D256" s="15" t="str">
        <f aca="false">IF($A256="","",IFERROR(INDEX(Adhérents!$I$5:$I$304,MATCH($A256,Adhérents!$A$5:$A$304,0))&amp;"",""))</f>
        <v/>
      </c>
      <c r="E256" s="16" t="str">
        <f aca="false">IF($A256="","",IFERROR(INDEX(Listes!$B$5:$B$14,MATCH($D256,Listes!$A$5:$A$14,0)),0))</f>
        <v/>
      </c>
      <c r="F256" s="17"/>
      <c r="G256" s="16" t="str">
        <f aca="false">IF($A256="","",MAX(E256-N(F256),0))</f>
        <v/>
      </c>
      <c r="H256" s="17"/>
      <c r="I256" s="16" t="str">
        <f aca="false">IF($A256="","",MAX(G256-N(H256),0))</f>
        <v/>
      </c>
      <c r="J256" s="12"/>
      <c r="K256" s="11"/>
      <c r="L256" s="13" t="str">
        <f aca="false">IF($A256="","",IF(G256=0,"Non dû",IF(N(H256)&gt;=G256,"Payé",IF(N(H256)&gt;0,"Partiel","Impayé"))))</f>
        <v/>
      </c>
      <c r="M256" s="11"/>
    </row>
    <row r="257" customFormat="false" ht="15" hidden="false" customHeight="false" outlineLevel="0" collapsed="false">
      <c r="A257" s="14"/>
      <c r="B257" s="15" t="str">
        <f aca="false">IF($A257="","",IFERROR(INDEX(Adhérents!$B$5:$B$304,MATCH($A257,Adhérents!$A$5:$A$304,0))&amp;"","N° inconnu"))</f>
        <v/>
      </c>
      <c r="C257" s="15" t="str">
        <f aca="false">IF($A257="","",IFERROR(INDEX(Adhérents!$C$5:$C$304,MATCH($A257,Adhérents!$A$5:$A$304,0))&amp;"",""))</f>
        <v/>
      </c>
      <c r="D257" s="15" t="str">
        <f aca="false">IF($A257="","",IFERROR(INDEX(Adhérents!$I$5:$I$304,MATCH($A257,Adhérents!$A$5:$A$304,0))&amp;"",""))</f>
        <v/>
      </c>
      <c r="E257" s="16" t="str">
        <f aca="false">IF($A257="","",IFERROR(INDEX(Listes!$B$5:$B$14,MATCH($D257,Listes!$A$5:$A$14,0)),0))</f>
        <v/>
      </c>
      <c r="F257" s="17"/>
      <c r="G257" s="16" t="str">
        <f aca="false">IF($A257="","",MAX(E257-N(F257),0))</f>
        <v/>
      </c>
      <c r="H257" s="17"/>
      <c r="I257" s="16" t="str">
        <f aca="false">IF($A257="","",MAX(G257-N(H257),0))</f>
        <v/>
      </c>
      <c r="J257" s="12"/>
      <c r="K257" s="11"/>
      <c r="L257" s="13" t="str">
        <f aca="false">IF($A257="","",IF(G257=0,"Non dû",IF(N(H257)&gt;=G257,"Payé",IF(N(H257)&gt;0,"Partiel","Impayé"))))</f>
        <v/>
      </c>
      <c r="M257" s="11"/>
    </row>
    <row r="258" customFormat="false" ht="15" hidden="false" customHeight="false" outlineLevel="0" collapsed="false">
      <c r="A258" s="14"/>
      <c r="B258" s="15" t="str">
        <f aca="false">IF($A258="","",IFERROR(INDEX(Adhérents!$B$5:$B$304,MATCH($A258,Adhérents!$A$5:$A$304,0))&amp;"","N° inconnu"))</f>
        <v/>
      </c>
      <c r="C258" s="15" t="str">
        <f aca="false">IF($A258="","",IFERROR(INDEX(Adhérents!$C$5:$C$304,MATCH($A258,Adhérents!$A$5:$A$304,0))&amp;"",""))</f>
        <v/>
      </c>
      <c r="D258" s="15" t="str">
        <f aca="false">IF($A258="","",IFERROR(INDEX(Adhérents!$I$5:$I$304,MATCH($A258,Adhérents!$A$5:$A$304,0))&amp;"",""))</f>
        <v/>
      </c>
      <c r="E258" s="16" t="str">
        <f aca="false">IF($A258="","",IFERROR(INDEX(Listes!$B$5:$B$14,MATCH($D258,Listes!$A$5:$A$14,0)),0))</f>
        <v/>
      </c>
      <c r="F258" s="17"/>
      <c r="G258" s="16" t="str">
        <f aca="false">IF($A258="","",MAX(E258-N(F258),0))</f>
        <v/>
      </c>
      <c r="H258" s="17"/>
      <c r="I258" s="16" t="str">
        <f aca="false">IF($A258="","",MAX(G258-N(H258),0))</f>
        <v/>
      </c>
      <c r="J258" s="12"/>
      <c r="K258" s="11"/>
      <c r="L258" s="13" t="str">
        <f aca="false">IF($A258="","",IF(G258=0,"Non dû",IF(N(H258)&gt;=G258,"Payé",IF(N(H258)&gt;0,"Partiel","Impayé"))))</f>
        <v/>
      </c>
      <c r="M258" s="11"/>
    </row>
    <row r="259" customFormat="false" ht="15" hidden="false" customHeight="false" outlineLevel="0" collapsed="false">
      <c r="A259" s="14"/>
      <c r="B259" s="15" t="str">
        <f aca="false">IF($A259="","",IFERROR(INDEX(Adhérents!$B$5:$B$304,MATCH($A259,Adhérents!$A$5:$A$304,0))&amp;"","N° inconnu"))</f>
        <v/>
      </c>
      <c r="C259" s="15" t="str">
        <f aca="false">IF($A259="","",IFERROR(INDEX(Adhérents!$C$5:$C$304,MATCH($A259,Adhérents!$A$5:$A$304,0))&amp;"",""))</f>
        <v/>
      </c>
      <c r="D259" s="15" t="str">
        <f aca="false">IF($A259="","",IFERROR(INDEX(Adhérents!$I$5:$I$304,MATCH($A259,Adhérents!$A$5:$A$304,0))&amp;"",""))</f>
        <v/>
      </c>
      <c r="E259" s="16" t="str">
        <f aca="false">IF($A259="","",IFERROR(INDEX(Listes!$B$5:$B$14,MATCH($D259,Listes!$A$5:$A$14,0)),0))</f>
        <v/>
      </c>
      <c r="F259" s="17"/>
      <c r="G259" s="16" t="str">
        <f aca="false">IF($A259="","",MAX(E259-N(F259),0))</f>
        <v/>
      </c>
      <c r="H259" s="17"/>
      <c r="I259" s="16" t="str">
        <f aca="false">IF($A259="","",MAX(G259-N(H259),0))</f>
        <v/>
      </c>
      <c r="J259" s="12"/>
      <c r="K259" s="11"/>
      <c r="L259" s="13" t="str">
        <f aca="false">IF($A259="","",IF(G259=0,"Non dû",IF(N(H259)&gt;=G259,"Payé",IF(N(H259)&gt;0,"Partiel","Impayé"))))</f>
        <v/>
      </c>
      <c r="M259" s="11"/>
    </row>
    <row r="260" customFormat="false" ht="15" hidden="false" customHeight="false" outlineLevel="0" collapsed="false">
      <c r="A260" s="14"/>
      <c r="B260" s="15" t="str">
        <f aca="false">IF($A260="","",IFERROR(INDEX(Adhérents!$B$5:$B$304,MATCH($A260,Adhérents!$A$5:$A$304,0))&amp;"","N° inconnu"))</f>
        <v/>
      </c>
      <c r="C260" s="15" t="str">
        <f aca="false">IF($A260="","",IFERROR(INDEX(Adhérents!$C$5:$C$304,MATCH($A260,Adhérents!$A$5:$A$304,0))&amp;"",""))</f>
        <v/>
      </c>
      <c r="D260" s="15" t="str">
        <f aca="false">IF($A260="","",IFERROR(INDEX(Adhérents!$I$5:$I$304,MATCH($A260,Adhérents!$A$5:$A$304,0))&amp;"",""))</f>
        <v/>
      </c>
      <c r="E260" s="16" t="str">
        <f aca="false">IF($A260="","",IFERROR(INDEX(Listes!$B$5:$B$14,MATCH($D260,Listes!$A$5:$A$14,0)),0))</f>
        <v/>
      </c>
      <c r="F260" s="17"/>
      <c r="G260" s="16" t="str">
        <f aca="false">IF($A260="","",MAX(E260-N(F260),0))</f>
        <v/>
      </c>
      <c r="H260" s="17"/>
      <c r="I260" s="16" t="str">
        <f aca="false">IF($A260="","",MAX(G260-N(H260),0))</f>
        <v/>
      </c>
      <c r="J260" s="12"/>
      <c r="K260" s="11"/>
      <c r="L260" s="13" t="str">
        <f aca="false">IF($A260="","",IF(G260=0,"Non dû",IF(N(H260)&gt;=G260,"Payé",IF(N(H260)&gt;0,"Partiel","Impayé"))))</f>
        <v/>
      </c>
      <c r="M260" s="11"/>
    </row>
    <row r="261" customFormat="false" ht="15" hidden="false" customHeight="false" outlineLevel="0" collapsed="false">
      <c r="A261" s="14"/>
      <c r="B261" s="15" t="str">
        <f aca="false">IF($A261="","",IFERROR(INDEX(Adhérents!$B$5:$B$304,MATCH($A261,Adhérents!$A$5:$A$304,0))&amp;"","N° inconnu"))</f>
        <v/>
      </c>
      <c r="C261" s="15" t="str">
        <f aca="false">IF($A261="","",IFERROR(INDEX(Adhérents!$C$5:$C$304,MATCH($A261,Adhérents!$A$5:$A$304,0))&amp;"",""))</f>
        <v/>
      </c>
      <c r="D261" s="15" t="str">
        <f aca="false">IF($A261="","",IFERROR(INDEX(Adhérents!$I$5:$I$304,MATCH($A261,Adhérents!$A$5:$A$304,0))&amp;"",""))</f>
        <v/>
      </c>
      <c r="E261" s="16" t="str">
        <f aca="false">IF($A261="","",IFERROR(INDEX(Listes!$B$5:$B$14,MATCH($D261,Listes!$A$5:$A$14,0)),0))</f>
        <v/>
      </c>
      <c r="F261" s="17"/>
      <c r="G261" s="16" t="str">
        <f aca="false">IF($A261="","",MAX(E261-N(F261),0))</f>
        <v/>
      </c>
      <c r="H261" s="17"/>
      <c r="I261" s="16" t="str">
        <f aca="false">IF($A261="","",MAX(G261-N(H261),0))</f>
        <v/>
      </c>
      <c r="J261" s="12"/>
      <c r="K261" s="11"/>
      <c r="L261" s="13" t="str">
        <f aca="false">IF($A261="","",IF(G261=0,"Non dû",IF(N(H261)&gt;=G261,"Payé",IF(N(H261)&gt;0,"Partiel","Impayé"))))</f>
        <v/>
      </c>
      <c r="M261" s="11"/>
    </row>
    <row r="262" customFormat="false" ht="15" hidden="false" customHeight="false" outlineLevel="0" collapsed="false">
      <c r="A262" s="14"/>
      <c r="B262" s="15" t="str">
        <f aca="false">IF($A262="","",IFERROR(INDEX(Adhérents!$B$5:$B$304,MATCH($A262,Adhérents!$A$5:$A$304,0))&amp;"","N° inconnu"))</f>
        <v/>
      </c>
      <c r="C262" s="15" t="str">
        <f aca="false">IF($A262="","",IFERROR(INDEX(Adhérents!$C$5:$C$304,MATCH($A262,Adhérents!$A$5:$A$304,0))&amp;"",""))</f>
        <v/>
      </c>
      <c r="D262" s="15" t="str">
        <f aca="false">IF($A262="","",IFERROR(INDEX(Adhérents!$I$5:$I$304,MATCH($A262,Adhérents!$A$5:$A$304,0))&amp;"",""))</f>
        <v/>
      </c>
      <c r="E262" s="16" t="str">
        <f aca="false">IF($A262="","",IFERROR(INDEX(Listes!$B$5:$B$14,MATCH($D262,Listes!$A$5:$A$14,0)),0))</f>
        <v/>
      </c>
      <c r="F262" s="17"/>
      <c r="G262" s="16" t="str">
        <f aca="false">IF($A262="","",MAX(E262-N(F262),0))</f>
        <v/>
      </c>
      <c r="H262" s="17"/>
      <c r="I262" s="16" t="str">
        <f aca="false">IF($A262="","",MAX(G262-N(H262),0))</f>
        <v/>
      </c>
      <c r="J262" s="12"/>
      <c r="K262" s="11"/>
      <c r="L262" s="13" t="str">
        <f aca="false">IF($A262="","",IF(G262=0,"Non dû",IF(N(H262)&gt;=G262,"Payé",IF(N(H262)&gt;0,"Partiel","Impayé"))))</f>
        <v/>
      </c>
      <c r="M262" s="11"/>
    </row>
    <row r="263" customFormat="false" ht="15" hidden="false" customHeight="false" outlineLevel="0" collapsed="false">
      <c r="A263" s="14"/>
      <c r="B263" s="15" t="str">
        <f aca="false">IF($A263="","",IFERROR(INDEX(Adhérents!$B$5:$B$304,MATCH($A263,Adhérents!$A$5:$A$304,0))&amp;"","N° inconnu"))</f>
        <v/>
      </c>
      <c r="C263" s="15" t="str">
        <f aca="false">IF($A263="","",IFERROR(INDEX(Adhérents!$C$5:$C$304,MATCH($A263,Adhérents!$A$5:$A$304,0))&amp;"",""))</f>
        <v/>
      </c>
      <c r="D263" s="15" t="str">
        <f aca="false">IF($A263="","",IFERROR(INDEX(Adhérents!$I$5:$I$304,MATCH($A263,Adhérents!$A$5:$A$304,0))&amp;"",""))</f>
        <v/>
      </c>
      <c r="E263" s="16" t="str">
        <f aca="false">IF($A263="","",IFERROR(INDEX(Listes!$B$5:$B$14,MATCH($D263,Listes!$A$5:$A$14,0)),0))</f>
        <v/>
      </c>
      <c r="F263" s="17"/>
      <c r="G263" s="16" t="str">
        <f aca="false">IF($A263="","",MAX(E263-N(F263),0))</f>
        <v/>
      </c>
      <c r="H263" s="17"/>
      <c r="I263" s="16" t="str">
        <f aca="false">IF($A263="","",MAX(G263-N(H263),0))</f>
        <v/>
      </c>
      <c r="J263" s="12"/>
      <c r="K263" s="11"/>
      <c r="L263" s="13" t="str">
        <f aca="false">IF($A263="","",IF(G263=0,"Non dû",IF(N(H263)&gt;=G263,"Payé",IF(N(H263)&gt;0,"Partiel","Impayé"))))</f>
        <v/>
      </c>
      <c r="M263" s="11"/>
    </row>
    <row r="264" customFormat="false" ht="15" hidden="false" customHeight="false" outlineLevel="0" collapsed="false">
      <c r="A264" s="14"/>
      <c r="B264" s="15" t="str">
        <f aca="false">IF($A264="","",IFERROR(INDEX(Adhérents!$B$5:$B$304,MATCH($A264,Adhérents!$A$5:$A$304,0))&amp;"","N° inconnu"))</f>
        <v/>
      </c>
      <c r="C264" s="15" t="str">
        <f aca="false">IF($A264="","",IFERROR(INDEX(Adhérents!$C$5:$C$304,MATCH($A264,Adhérents!$A$5:$A$304,0))&amp;"",""))</f>
        <v/>
      </c>
      <c r="D264" s="15" t="str">
        <f aca="false">IF($A264="","",IFERROR(INDEX(Adhérents!$I$5:$I$304,MATCH($A264,Adhérents!$A$5:$A$304,0))&amp;"",""))</f>
        <v/>
      </c>
      <c r="E264" s="16" t="str">
        <f aca="false">IF($A264="","",IFERROR(INDEX(Listes!$B$5:$B$14,MATCH($D264,Listes!$A$5:$A$14,0)),0))</f>
        <v/>
      </c>
      <c r="F264" s="17"/>
      <c r="G264" s="16" t="str">
        <f aca="false">IF($A264="","",MAX(E264-N(F264),0))</f>
        <v/>
      </c>
      <c r="H264" s="17"/>
      <c r="I264" s="16" t="str">
        <f aca="false">IF($A264="","",MAX(G264-N(H264),0))</f>
        <v/>
      </c>
      <c r="J264" s="12"/>
      <c r="K264" s="11"/>
      <c r="L264" s="13" t="str">
        <f aca="false">IF($A264="","",IF(G264=0,"Non dû",IF(N(H264)&gt;=G264,"Payé",IF(N(H264)&gt;0,"Partiel","Impayé"))))</f>
        <v/>
      </c>
      <c r="M264" s="11"/>
    </row>
    <row r="265" customFormat="false" ht="15" hidden="false" customHeight="false" outlineLevel="0" collapsed="false">
      <c r="A265" s="14"/>
      <c r="B265" s="15" t="str">
        <f aca="false">IF($A265="","",IFERROR(INDEX(Adhérents!$B$5:$B$304,MATCH($A265,Adhérents!$A$5:$A$304,0))&amp;"","N° inconnu"))</f>
        <v/>
      </c>
      <c r="C265" s="15" t="str">
        <f aca="false">IF($A265="","",IFERROR(INDEX(Adhérents!$C$5:$C$304,MATCH($A265,Adhérents!$A$5:$A$304,0))&amp;"",""))</f>
        <v/>
      </c>
      <c r="D265" s="15" t="str">
        <f aca="false">IF($A265="","",IFERROR(INDEX(Adhérents!$I$5:$I$304,MATCH($A265,Adhérents!$A$5:$A$304,0))&amp;"",""))</f>
        <v/>
      </c>
      <c r="E265" s="16" t="str">
        <f aca="false">IF($A265="","",IFERROR(INDEX(Listes!$B$5:$B$14,MATCH($D265,Listes!$A$5:$A$14,0)),0))</f>
        <v/>
      </c>
      <c r="F265" s="17"/>
      <c r="G265" s="16" t="str">
        <f aca="false">IF($A265="","",MAX(E265-N(F265),0))</f>
        <v/>
      </c>
      <c r="H265" s="17"/>
      <c r="I265" s="16" t="str">
        <f aca="false">IF($A265="","",MAX(G265-N(H265),0))</f>
        <v/>
      </c>
      <c r="J265" s="12"/>
      <c r="K265" s="11"/>
      <c r="L265" s="13" t="str">
        <f aca="false">IF($A265="","",IF(G265=0,"Non dû",IF(N(H265)&gt;=G265,"Payé",IF(N(H265)&gt;0,"Partiel","Impayé"))))</f>
        <v/>
      </c>
      <c r="M265" s="11"/>
    </row>
    <row r="266" customFormat="false" ht="15" hidden="false" customHeight="false" outlineLevel="0" collapsed="false">
      <c r="A266" s="14"/>
      <c r="B266" s="15" t="str">
        <f aca="false">IF($A266="","",IFERROR(INDEX(Adhérents!$B$5:$B$304,MATCH($A266,Adhérents!$A$5:$A$304,0))&amp;"","N° inconnu"))</f>
        <v/>
      </c>
      <c r="C266" s="15" t="str">
        <f aca="false">IF($A266="","",IFERROR(INDEX(Adhérents!$C$5:$C$304,MATCH($A266,Adhérents!$A$5:$A$304,0))&amp;"",""))</f>
        <v/>
      </c>
      <c r="D266" s="15" t="str">
        <f aca="false">IF($A266="","",IFERROR(INDEX(Adhérents!$I$5:$I$304,MATCH($A266,Adhérents!$A$5:$A$304,0))&amp;"",""))</f>
        <v/>
      </c>
      <c r="E266" s="16" t="str">
        <f aca="false">IF($A266="","",IFERROR(INDEX(Listes!$B$5:$B$14,MATCH($D266,Listes!$A$5:$A$14,0)),0))</f>
        <v/>
      </c>
      <c r="F266" s="17"/>
      <c r="G266" s="16" t="str">
        <f aca="false">IF($A266="","",MAX(E266-N(F266),0))</f>
        <v/>
      </c>
      <c r="H266" s="17"/>
      <c r="I266" s="16" t="str">
        <f aca="false">IF($A266="","",MAX(G266-N(H266),0))</f>
        <v/>
      </c>
      <c r="J266" s="12"/>
      <c r="K266" s="11"/>
      <c r="L266" s="13" t="str">
        <f aca="false">IF($A266="","",IF(G266=0,"Non dû",IF(N(H266)&gt;=G266,"Payé",IF(N(H266)&gt;0,"Partiel","Impayé"))))</f>
        <v/>
      </c>
      <c r="M266" s="11"/>
    </row>
    <row r="267" customFormat="false" ht="15" hidden="false" customHeight="false" outlineLevel="0" collapsed="false">
      <c r="A267" s="14"/>
      <c r="B267" s="15" t="str">
        <f aca="false">IF($A267="","",IFERROR(INDEX(Adhérents!$B$5:$B$304,MATCH($A267,Adhérents!$A$5:$A$304,0))&amp;"","N° inconnu"))</f>
        <v/>
      </c>
      <c r="C267" s="15" t="str">
        <f aca="false">IF($A267="","",IFERROR(INDEX(Adhérents!$C$5:$C$304,MATCH($A267,Adhérents!$A$5:$A$304,0))&amp;"",""))</f>
        <v/>
      </c>
      <c r="D267" s="15" t="str">
        <f aca="false">IF($A267="","",IFERROR(INDEX(Adhérents!$I$5:$I$304,MATCH($A267,Adhérents!$A$5:$A$304,0))&amp;"",""))</f>
        <v/>
      </c>
      <c r="E267" s="16" t="str">
        <f aca="false">IF($A267="","",IFERROR(INDEX(Listes!$B$5:$B$14,MATCH($D267,Listes!$A$5:$A$14,0)),0))</f>
        <v/>
      </c>
      <c r="F267" s="17"/>
      <c r="G267" s="16" t="str">
        <f aca="false">IF($A267="","",MAX(E267-N(F267),0))</f>
        <v/>
      </c>
      <c r="H267" s="17"/>
      <c r="I267" s="16" t="str">
        <f aca="false">IF($A267="","",MAX(G267-N(H267),0))</f>
        <v/>
      </c>
      <c r="J267" s="12"/>
      <c r="K267" s="11"/>
      <c r="L267" s="13" t="str">
        <f aca="false">IF($A267="","",IF(G267=0,"Non dû",IF(N(H267)&gt;=G267,"Payé",IF(N(H267)&gt;0,"Partiel","Impayé"))))</f>
        <v/>
      </c>
      <c r="M267" s="11"/>
    </row>
    <row r="268" customFormat="false" ht="15" hidden="false" customHeight="false" outlineLevel="0" collapsed="false">
      <c r="A268" s="14"/>
      <c r="B268" s="15" t="str">
        <f aca="false">IF($A268="","",IFERROR(INDEX(Adhérents!$B$5:$B$304,MATCH($A268,Adhérents!$A$5:$A$304,0))&amp;"","N° inconnu"))</f>
        <v/>
      </c>
      <c r="C268" s="15" t="str">
        <f aca="false">IF($A268="","",IFERROR(INDEX(Adhérents!$C$5:$C$304,MATCH($A268,Adhérents!$A$5:$A$304,0))&amp;"",""))</f>
        <v/>
      </c>
      <c r="D268" s="15" t="str">
        <f aca="false">IF($A268="","",IFERROR(INDEX(Adhérents!$I$5:$I$304,MATCH($A268,Adhérents!$A$5:$A$304,0))&amp;"",""))</f>
        <v/>
      </c>
      <c r="E268" s="16" t="str">
        <f aca="false">IF($A268="","",IFERROR(INDEX(Listes!$B$5:$B$14,MATCH($D268,Listes!$A$5:$A$14,0)),0))</f>
        <v/>
      </c>
      <c r="F268" s="17"/>
      <c r="G268" s="16" t="str">
        <f aca="false">IF($A268="","",MAX(E268-N(F268),0))</f>
        <v/>
      </c>
      <c r="H268" s="17"/>
      <c r="I268" s="16" t="str">
        <f aca="false">IF($A268="","",MAX(G268-N(H268),0))</f>
        <v/>
      </c>
      <c r="J268" s="12"/>
      <c r="K268" s="11"/>
      <c r="L268" s="13" t="str">
        <f aca="false">IF($A268="","",IF(G268=0,"Non dû",IF(N(H268)&gt;=G268,"Payé",IF(N(H268)&gt;0,"Partiel","Impayé"))))</f>
        <v/>
      </c>
      <c r="M268" s="11"/>
    </row>
    <row r="269" customFormat="false" ht="15" hidden="false" customHeight="false" outlineLevel="0" collapsed="false">
      <c r="A269" s="14"/>
      <c r="B269" s="15" t="str">
        <f aca="false">IF($A269="","",IFERROR(INDEX(Adhérents!$B$5:$B$304,MATCH($A269,Adhérents!$A$5:$A$304,0))&amp;"","N° inconnu"))</f>
        <v/>
      </c>
      <c r="C269" s="15" t="str">
        <f aca="false">IF($A269="","",IFERROR(INDEX(Adhérents!$C$5:$C$304,MATCH($A269,Adhérents!$A$5:$A$304,0))&amp;"",""))</f>
        <v/>
      </c>
      <c r="D269" s="15" t="str">
        <f aca="false">IF($A269="","",IFERROR(INDEX(Adhérents!$I$5:$I$304,MATCH($A269,Adhérents!$A$5:$A$304,0))&amp;"",""))</f>
        <v/>
      </c>
      <c r="E269" s="16" t="str">
        <f aca="false">IF($A269="","",IFERROR(INDEX(Listes!$B$5:$B$14,MATCH($D269,Listes!$A$5:$A$14,0)),0))</f>
        <v/>
      </c>
      <c r="F269" s="17"/>
      <c r="G269" s="16" t="str">
        <f aca="false">IF($A269="","",MAX(E269-N(F269),0))</f>
        <v/>
      </c>
      <c r="H269" s="17"/>
      <c r="I269" s="16" t="str">
        <f aca="false">IF($A269="","",MAX(G269-N(H269),0))</f>
        <v/>
      </c>
      <c r="J269" s="12"/>
      <c r="K269" s="11"/>
      <c r="L269" s="13" t="str">
        <f aca="false">IF($A269="","",IF(G269=0,"Non dû",IF(N(H269)&gt;=G269,"Payé",IF(N(H269)&gt;0,"Partiel","Impayé"))))</f>
        <v/>
      </c>
      <c r="M269" s="11"/>
    </row>
    <row r="270" customFormat="false" ht="15" hidden="false" customHeight="false" outlineLevel="0" collapsed="false">
      <c r="A270" s="14"/>
      <c r="B270" s="15" t="str">
        <f aca="false">IF($A270="","",IFERROR(INDEX(Adhérents!$B$5:$B$304,MATCH($A270,Adhérents!$A$5:$A$304,0))&amp;"","N° inconnu"))</f>
        <v/>
      </c>
      <c r="C270" s="15" t="str">
        <f aca="false">IF($A270="","",IFERROR(INDEX(Adhérents!$C$5:$C$304,MATCH($A270,Adhérents!$A$5:$A$304,0))&amp;"",""))</f>
        <v/>
      </c>
      <c r="D270" s="15" t="str">
        <f aca="false">IF($A270="","",IFERROR(INDEX(Adhérents!$I$5:$I$304,MATCH($A270,Adhérents!$A$5:$A$304,0))&amp;"",""))</f>
        <v/>
      </c>
      <c r="E270" s="16" t="str">
        <f aca="false">IF($A270="","",IFERROR(INDEX(Listes!$B$5:$B$14,MATCH($D270,Listes!$A$5:$A$14,0)),0))</f>
        <v/>
      </c>
      <c r="F270" s="17"/>
      <c r="G270" s="16" t="str">
        <f aca="false">IF($A270="","",MAX(E270-N(F270),0))</f>
        <v/>
      </c>
      <c r="H270" s="17"/>
      <c r="I270" s="16" t="str">
        <f aca="false">IF($A270="","",MAX(G270-N(H270),0))</f>
        <v/>
      </c>
      <c r="J270" s="12"/>
      <c r="K270" s="11"/>
      <c r="L270" s="13" t="str">
        <f aca="false">IF($A270="","",IF(G270=0,"Non dû",IF(N(H270)&gt;=G270,"Payé",IF(N(H270)&gt;0,"Partiel","Impayé"))))</f>
        <v/>
      </c>
      <c r="M270" s="11"/>
    </row>
    <row r="271" customFormat="false" ht="15" hidden="false" customHeight="false" outlineLevel="0" collapsed="false">
      <c r="A271" s="14"/>
      <c r="B271" s="15" t="str">
        <f aca="false">IF($A271="","",IFERROR(INDEX(Adhérents!$B$5:$B$304,MATCH($A271,Adhérents!$A$5:$A$304,0))&amp;"","N° inconnu"))</f>
        <v/>
      </c>
      <c r="C271" s="15" t="str">
        <f aca="false">IF($A271="","",IFERROR(INDEX(Adhérents!$C$5:$C$304,MATCH($A271,Adhérents!$A$5:$A$304,0))&amp;"",""))</f>
        <v/>
      </c>
      <c r="D271" s="15" t="str">
        <f aca="false">IF($A271="","",IFERROR(INDEX(Adhérents!$I$5:$I$304,MATCH($A271,Adhérents!$A$5:$A$304,0))&amp;"",""))</f>
        <v/>
      </c>
      <c r="E271" s="16" t="str">
        <f aca="false">IF($A271="","",IFERROR(INDEX(Listes!$B$5:$B$14,MATCH($D271,Listes!$A$5:$A$14,0)),0))</f>
        <v/>
      </c>
      <c r="F271" s="17"/>
      <c r="G271" s="16" t="str">
        <f aca="false">IF($A271="","",MAX(E271-N(F271),0))</f>
        <v/>
      </c>
      <c r="H271" s="17"/>
      <c r="I271" s="16" t="str">
        <f aca="false">IF($A271="","",MAX(G271-N(H271),0))</f>
        <v/>
      </c>
      <c r="J271" s="12"/>
      <c r="K271" s="11"/>
      <c r="L271" s="13" t="str">
        <f aca="false">IF($A271="","",IF(G271=0,"Non dû",IF(N(H271)&gt;=G271,"Payé",IF(N(H271)&gt;0,"Partiel","Impayé"))))</f>
        <v/>
      </c>
      <c r="M271" s="11"/>
    </row>
    <row r="272" customFormat="false" ht="15" hidden="false" customHeight="false" outlineLevel="0" collapsed="false">
      <c r="A272" s="14"/>
      <c r="B272" s="15" t="str">
        <f aca="false">IF($A272="","",IFERROR(INDEX(Adhérents!$B$5:$B$304,MATCH($A272,Adhérents!$A$5:$A$304,0))&amp;"","N° inconnu"))</f>
        <v/>
      </c>
      <c r="C272" s="15" t="str">
        <f aca="false">IF($A272="","",IFERROR(INDEX(Adhérents!$C$5:$C$304,MATCH($A272,Adhérents!$A$5:$A$304,0))&amp;"",""))</f>
        <v/>
      </c>
      <c r="D272" s="15" t="str">
        <f aca="false">IF($A272="","",IFERROR(INDEX(Adhérents!$I$5:$I$304,MATCH($A272,Adhérents!$A$5:$A$304,0))&amp;"",""))</f>
        <v/>
      </c>
      <c r="E272" s="16" t="str">
        <f aca="false">IF($A272="","",IFERROR(INDEX(Listes!$B$5:$B$14,MATCH($D272,Listes!$A$5:$A$14,0)),0))</f>
        <v/>
      </c>
      <c r="F272" s="17"/>
      <c r="G272" s="16" t="str">
        <f aca="false">IF($A272="","",MAX(E272-N(F272),0))</f>
        <v/>
      </c>
      <c r="H272" s="17"/>
      <c r="I272" s="16" t="str">
        <f aca="false">IF($A272="","",MAX(G272-N(H272),0))</f>
        <v/>
      </c>
      <c r="J272" s="12"/>
      <c r="K272" s="11"/>
      <c r="L272" s="13" t="str">
        <f aca="false">IF($A272="","",IF(G272=0,"Non dû",IF(N(H272)&gt;=G272,"Payé",IF(N(H272)&gt;0,"Partiel","Impayé"))))</f>
        <v/>
      </c>
      <c r="M272" s="11"/>
    </row>
    <row r="273" customFormat="false" ht="15" hidden="false" customHeight="false" outlineLevel="0" collapsed="false">
      <c r="A273" s="14"/>
      <c r="B273" s="15" t="str">
        <f aca="false">IF($A273="","",IFERROR(INDEX(Adhérents!$B$5:$B$304,MATCH($A273,Adhérents!$A$5:$A$304,0))&amp;"","N° inconnu"))</f>
        <v/>
      </c>
      <c r="C273" s="15" t="str">
        <f aca="false">IF($A273="","",IFERROR(INDEX(Adhérents!$C$5:$C$304,MATCH($A273,Adhérents!$A$5:$A$304,0))&amp;"",""))</f>
        <v/>
      </c>
      <c r="D273" s="15" t="str">
        <f aca="false">IF($A273="","",IFERROR(INDEX(Adhérents!$I$5:$I$304,MATCH($A273,Adhérents!$A$5:$A$304,0))&amp;"",""))</f>
        <v/>
      </c>
      <c r="E273" s="16" t="str">
        <f aca="false">IF($A273="","",IFERROR(INDEX(Listes!$B$5:$B$14,MATCH($D273,Listes!$A$5:$A$14,0)),0))</f>
        <v/>
      </c>
      <c r="F273" s="17"/>
      <c r="G273" s="16" t="str">
        <f aca="false">IF($A273="","",MAX(E273-N(F273),0))</f>
        <v/>
      </c>
      <c r="H273" s="17"/>
      <c r="I273" s="16" t="str">
        <f aca="false">IF($A273="","",MAX(G273-N(H273),0))</f>
        <v/>
      </c>
      <c r="J273" s="12"/>
      <c r="K273" s="11"/>
      <c r="L273" s="13" t="str">
        <f aca="false">IF($A273="","",IF(G273=0,"Non dû",IF(N(H273)&gt;=G273,"Payé",IF(N(H273)&gt;0,"Partiel","Impayé"))))</f>
        <v/>
      </c>
      <c r="M273" s="11"/>
    </row>
    <row r="274" customFormat="false" ht="15" hidden="false" customHeight="false" outlineLevel="0" collapsed="false">
      <c r="A274" s="14"/>
      <c r="B274" s="15" t="str">
        <f aca="false">IF($A274="","",IFERROR(INDEX(Adhérents!$B$5:$B$304,MATCH($A274,Adhérents!$A$5:$A$304,0))&amp;"","N° inconnu"))</f>
        <v/>
      </c>
      <c r="C274" s="15" t="str">
        <f aca="false">IF($A274="","",IFERROR(INDEX(Adhérents!$C$5:$C$304,MATCH($A274,Adhérents!$A$5:$A$304,0))&amp;"",""))</f>
        <v/>
      </c>
      <c r="D274" s="15" t="str">
        <f aca="false">IF($A274="","",IFERROR(INDEX(Adhérents!$I$5:$I$304,MATCH($A274,Adhérents!$A$5:$A$304,0))&amp;"",""))</f>
        <v/>
      </c>
      <c r="E274" s="16" t="str">
        <f aca="false">IF($A274="","",IFERROR(INDEX(Listes!$B$5:$B$14,MATCH($D274,Listes!$A$5:$A$14,0)),0))</f>
        <v/>
      </c>
      <c r="F274" s="17"/>
      <c r="G274" s="16" t="str">
        <f aca="false">IF($A274="","",MAX(E274-N(F274),0))</f>
        <v/>
      </c>
      <c r="H274" s="17"/>
      <c r="I274" s="16" t="str">
        <f aca="false">IF($A274="","",MAX(G274-N(H274),0))</f>
        <v/>
      </c>
      <c r="J274" s="12"/>
      <c r="K274" s="11"/>
      <c r="L274" s="13" t="str">
        <f aca="false">IF($A274="","",IF(G274=0,"Non dû",IF(N(H274)&gt;=G274,"Payé",IF(N(H274)&gt;0,"Partiel","Impayé"))))</f>
        <v/>
      </c>
      <c r="M274" s="11"/>
    </row>
    <row r="275" customFormat="false" ht="15" hidden="false" customHeight="false" outlineLevel="0" collapsed="false">
      <c r="A275" s="14"/>
      <c r="B275" s="15" t="str">
        <f aca="false">IF($A275="","",IFERROR(INDEX(Adhérents!$B$5:$B$304,MATCH($A275,Adhérents!$A$5:$A$304,0))&amp;"","N° inconnu"))</f>
        <v/>
      </c>
      <c r="C275" s="15" t="str">
        <f aca="false">IF($A275="","",IFERROR(INDEX(Adhérents!$C$5:$C$304,MATCH($A275,Adhérents!$A$5:$A$304,0))&amp;"",""))</f>
        <v/>
      </c>
      <c r="D275" s="15" t="str">
        <f aca="false">IF($A275="","",IFERROR(INDEX(Adhérents!$I$5:$I$304,MATCH($A275,Adhérents!$A$5:$A$304,0))&amp;"",""))</f>
        <v/>
      </c>
      <c r="E275" s="16" t="str">
        <f aca="false">IF($A275="","",IFERROR(INDEX(Listes!$B$5:$B$14,MATCH($D275,Listes!$A$5:$A$14,0)),0))</f>
        <v/>
      </c>
      <c r="F275" s="17"/>
      <c r="G275" s="16" t="str">
        <f aca="false">IF($A275="","",MAX(E275-N(F275),0))</f>
        <v/>
      </c>
      <c r="H275" s="17"/>
      <c r="I275" s="16" t="str">
        <f aca="false">IF($A275="","",MAX(G275-N(H275),0))</f>
        <v/>
      </c>
      <c r="J275" s="12"/>
      <c r="K275" s="11"/>
      <c r="L275" s="13" t="str">
        <f aca="false">IF($A275="","",IF(G275=0,"Non dû",IF(N(H275)&gt;=G275,"Payé",IF(N(H275)&gt;0,"Partiel","Impayé"))))</f>
        <v/>
      </c>
      <c r="M275" s="11"/>
    </row>
    <row r="276" customFormat="false" ht="15" hidden="false" customHeight="false" outlineLevel="0" collapsed="false">
      <c r="A276" s="14"/>
      <c r="B276" s="15" t="str">
        <f aca="false">IF($A276="","",IFERROR(INDEX(Adhérents!$B$5:$B$304,MATCH($A276,Adhérents!$A$5:$A$304,0))&amp;"","N° inconnu"))</f>
        <v/>
      </c>
      <c r="C276" s="15" t="str">
        <f aca="false">IF($A276="","",IFERROR(INDEX(Adhérents!$C$5:$C$304,MATCH($A276,Adhérents!$A$5:$A$304,0))&amp;"",""))</f>
        <v/>
      </c>
      <c r="D276" s="15" t="str">
        <f aca="false">IF($A276="","",IFERROR(INDEX(Adhérents!$I$5:$I$304,MATCH($A276,Adhérents!$A$5:$A$304,0))&amp;"",""))</f>
        <v/>
      </c>
      <c r="E276" s="16" t="str">
        <f aca="false">IF($A276="","",IFERROR(INDEX(Listes!$B$5:$B$14,MATCH($D276,Listes!$A$5:$A$14,0)),0))</f>
        <v/>
      </c>
      <c r="F276" s="17"/>
      <c r="G276" s="16" t="str">
        <f aca="false">IF($A276="","",MAX(E276-N(F276),0))</f>
        <v/>
      </c>
      <c r="H276" s="17"/>
      <c r="I276" s="16" t="str">
        <f aca="false">IF($A276="","",MAX(G276-N(H276),0))</f>
        <v/>
      </c>
      <c r="J276" s="12"/>
      <c r="K276" s="11"/>
      <c r="L276" s="13" t="str">
        <f aca="false">IF($A276="","",IF(G276=0,"Non dû",IF(N(H276)&gt;=G276,"Payé",IF(N(H276)&gt;0,"Partiel","Impayé"))))</f>
        <v/>
      </c>
      <c r="M276" s="11"/>
    </row>
    <row r="277" customFormat="false" ht="15" hidden="false" customHeight="false" outlineLevel="0" collapsed="false">
      <c r="A277" s="14"/>
      <c r="B277" s="15" t="str">
        <f aca="false">IF($A277="","",IFERROR(INDEX(Adhérents!$B$5:$B$304,MATCH($A277,Adhérents!$A$5:$A$304,0))&amp;"","N° inconnu"))</f>
        <v/>
      </c>
      <c r="C277" s="15" t="str">
        <f aca="false">IF($A277="","",IFERROR(INDEX(Adhérents!$C$5:$C$304,MATCH($A277,Adhérents!$A$5:$A$304,0))&amp;"",""))</f>
        <v/>
      </c>
      <c r="D277" s="15" t="str">
        <f aca="false">IF($A277="","",IFERROR(INDEX(Adhérents!$I$5:$I$304,MATCH($A277,Adhérents!$A$5:$A$304,0))&amp;"",""))</f>
        <v/>
      </c>
      <c r="E277" s="16" t="str">
        <f aca="false">IF($A277="","",IFERROR(INDEX(Listes!$B$5:$B$14,MATCH($D277,Listes!$A$5:$A$14,0)),0))</f>
        <v/>
      </c>
      <c r="F277" s="17"/>
      <c r="G277" s="16" t="str">
        <f aca="false">IF($A277="","",MAX(E277-N(F277),0))</f>
        <v/>
      </c>
      <c r="H277" s="17"/>
      <c r="I277" s="16" t="str">
        <f aca="false">IF($A277="","",MAX(G277-N(H277),0))</f>
        <v/>
      </c>
      <c r="J277" s="12"/>
      <c r="K277" s="11"/>
      <c r="L277" s="13" t="str">
        <f aca="false">IF($A277="","",IF(G277=0,"Non dû",IF(N(H277)&gt;=G277,"Payé",IF(N(H277)&gt;0,"Partiel","Impayé"))))</f>
        <v/>
      </c>
      <c r="M277" s="11"/>
    </row>
    <row r="278" customFormat="false" ht="15" hidden="false" customHeight="false" outlineLevel="0" collapsed="false">
      <c r="A278" s="14"/>
      <c r="B278" s="15" t="str">
        <f aca="false">IF($A278="","",IFERROR(INDEX(Adhérents!$B$5:$B$304,MATCH($A278,Adhérents!$A$5:$A$304,0))&amp;"","N° inconnu"))</f>
        <v/>
      </c>
      <c r="C278" s="15" t="str">
        <f aca="false">IF($A278="","",IFERROR(INDEX(Adhérents!$C$5:$C$304,MATCH($A278,Adhérents!$A$5:$A$304,0))&amp;"",""))</f>
        <v/>
      </c>
      <c r="D278" s="15" t="str">
        <f aca="false">IF($A278="","",IFERROR(INDEX(Adhérents!$I$5:$I$304,MATCH($A278,Adhérents!$A$5:$A$304,0))&amp;"",""))</f>
        <v/>
      </c>
      <c r="E278" s="16" t="str">
        <f aca="false">IF($A278="","",IFERROR(INDEX(Listes!$B$5:$B$14,MATCH($D278,Listes!$A$5:$A$14,0)),0))</f>
        <v/>
      </c>
      <c r="F278" s="17"/>
      <c r="G278" s="16" t="str">
        <f aca="false">IF($A278="","",MAX(E278-N(F278),0))</f>
        <v/>
      </c>
      <c r="H278" s="17"/>
      <c r="I278" s="16" t="str">
        <f aca="false">IF($A278="","",MAX(G278-N(H278),0))</f>
        <v/>
      </c>
      <c r="J278" s="12"/>
      <c r="K278" s="11"/>
      <c r="L278" s="13" t="str">
        <f aca="false">IF($A278="","",IF(G278=0,"Non dû",IF(N(H278)&gt;=G278,"Payé",IF(N(H278)&gt;0,"Partiel","Impayé"))))</f>
        <v/>
      </c>
      <c r="M278" s="11"/>
    </row>
    <row r="279" customFormat="false" ht="15" hidden="false" customHeight="false" outlineLevel="0" collapsed="false">
      <c r="A279" s="14"/>
      <c r="B279" s="15" t="str">
        <f aca="false">IF($A279="","",IFERROR(INDEX(Adhérents!$B$5:$B$304,MATCH($A279,Adhérents!$A$5:$A$304,0))&amp;"","N° inconnu"))</f>
        <v/>
      </c>
      <c r="C279" s="15" t="str">
        <f aca="false">IF($A279="","",IFERROR(INDEX(Adhérents!$C$5:$C$304,MATCH($A279,Adhérents!$A$5:$A$304,0))&amp;"",""))</f>
        <v/>
      </c>
      <c r="D279" s="15" t="str">
        <f aca="false">IF($A279="","",IFERROR(INDEX(Adhérents!$I$5:$I$304,MATCH($A279,Adhérents!$A$5:$A$304,0))&amp;"",""))</f>
        <v/>
      </c>
      <c r="E279" s="16" t="str">
        <f aca="false">IF($A279="","",IFERROR(INDEX(Listes!$B$5:$B$14,MATCH($D279,Listes!$A$5:$A$14,0)),0))</f>
        <v/>
      </c>
      <c r="F279" s="17"/>
      <c r="G279" s="16" t="str">
        <f aca="false">IF($A279="","",MAX(E279-N(F279),0))</f>
        <v/>
      </c>
      <c r="H279" s="17"/>
      <c r="I279" s="16" t="str">
        <f aca="false">IF($A279="","",MAX(G279-N(H279),0))</f>
        <v/>
      </c>
      <c r="J279" s="12"/>
      <c r="K279" s="11"/>
      <c r="L279" s="13" t="str">
        <f aca="false">IF($A279="","",IF(G279=0,"Non dû",IF(N(H279)&gt;=G279,"Payé",IF(N(H279)&gt;0,"Partiel","Impayé"))))</f>
        <v/>
      </c>
      <c r="M279" s="11"/>
    </row>
    <row r="280" customFormat="false" ht="15" hidden="false" customHeight="false" outlineLevel="0" collapsed="false">
      <c r="A280" s="14"/>
      <c r="B280" s="15" t="str">
        <f aca="false">IF($A280="","",IFERROR(INDEX(Adhérents!$B$5:$B$304,MATCH($A280,Adhérents!$A$5:$A$304,0))&amp;"","N° inconnu"))</f>
        <v/>
      </c>
      <c r="C280" s="15" t="str">
        <f aca="false">IF($A280="","",IFERROR(INDEX(Adhérents!$C$5:$C$304,MATCH($A280,Adhérents!$A$5:$A$304,0))&amp;"",""))</f>
        <v/>
      </c>
      <c r="D280" s="15" t="str">
        <f aca="false">IF($A280="","",IFERROR(INDEX(Adhérents!$I$5:$I$304,MATCH($A280,Adhérents!$A$5:$A$304,0))&amp;"",""))</f>
        <v/>
      </c>
      <c r="E280" s="16" t="str">
        <f aca="false">IF($A280="","",IFERROR(INDEX(Listes!$B$5:$B$14,MATCH($D280,Listes!$A$5:$A$14,0)),0))</f>
        <v/>
      </c>
      <c r="F280" s="17"/>
      <c r="G280" s="16" t="str">
        <f aca="false">IF($A280="","",MAX(E280-N(F280),0))</f>
        <v/>
      </c>
      <c r="H280" s="17"/>
      <c r="I280" s="16" t="str">
        <f aca="false">IF($A280="","",MAX(G280-N(H280),0))</f>
        <v/>
      </c>
      <c r="J280" s="12"/>
      <c r="K280" s="11"/>
      <c r="L280" s="13" t="str">
        <f aca="false">IF($A280="","",IF(G280=0,"Non dû",IF(N(H280)&gt;=G280,"Payé",IF(N(H280)&gt;0,"Partiel","Impayé"))))</f>
        <v/>
      </c>
      <c r="M280" s="11"/>
    </row>
    <row r="281" customFormat="false" ht="15" hidden="false" customHeight="false" outlineLevel="0" collapsed="false">
      <c r="A281" s="14"/>
      <c r="B281" s="15" t="str">
        <f aca="false">IF($A281="","",IFERROR(INDEX(Adhérents!$B$5:$B$304,MATCH($A281,Adhérents!$A$5:$A$304,0))&amp;"","N° inconnu"))</f>
        <v/>
      </c>
      <c r="C281" s="15" t="str">
        <f aca="false">IF($A281="","",IFERROR(INDEX(Adhérents!$C$5:$C$304,MATCH($A281,Adhérents!$A$5:$A$304,0))&amp;"",""))</f>
        <v/>
      </c>
      <c r="D281" s="15" t="str">
        <f aca="false">IF($A281="","",IFERROR(INDEX(Adhérents!$I$5:$I$304,MATCH($A281,Adhérents!$A$5:$A$304,0))&amp;"",""))</f>
        <v/>
      </c>
      <c r="E281" s="16" t="str">
        <f aca="false">IF($A281="","",IFERROR(INDEX(Listes!$B$5:$B$14,MATCH($D281,Listes!$A$5:$A$14,0)),0))</f>
        <v/>
      </c>
      <c r="F281" s="17"/>
      <c r="G281" s="16" t="str">
        <f aca="false">IF($A281="","",MAX(E281-N(F281),0))</f>
        <v/>
      </c>
      <c r="H281" s="17"/>
      <c r="I281" s="16" t="str">
        <f aca="false">IF($A281="","",MAX(G281-N(H281),0))</f>
        <v/>
      </c>
      <c r="J281" s="12"/>
      <c r="K281" s="11"/>
      <c r="L281" s="13" t="str">
        <f aca="false">IF($A281="","",IF(G281=0,"Non dû",IF(N(H281)&gt;=G281,"Payé",IF(N(H281)&gt;0,"Partiel","Impayé"))))</f>
        <v/>
      </c>
      <c r="M281" s="11"/>
    </row>
    <row r="282" customFormat="false" ht="15" hidden="false" customHeight="false" outlineLevel="0" collapsed="false">
      <c r="A282" s="14"/>
      <c r="B282" s="15" t="str">
        <f aca="false">IF($A282="","",IFERROR(INDEX(Adhérents!$B$5:$B$304,MATCH($A282,Adhérents!$A$5:$A$304,0))&amp;"","N° inconnu"))</f>
        <v/>
      </c>
      <c r="C282" s="15" t="str">
        <f aca="false">IF($A282="","",IFERROR(INDEX(Adhérents!$C$5:$C$304,MATCH($A282,Adhérents!$A$5:$A$304,0))&amp;"",""))</f>
        <v/>
      </c>
      <c r="D282" s="15" t="str">
        <f aca="false">IF($A282="","",IFERROR(INDEX(Adhérents!$I$5:$I$304,MATCH($A282,Adhérents!$A$5:$A$304,0))&amp;"",""))</f>
        <v/>
      </c>
      <c r="E282" s="16" t="str">
        <f aca="false">IF($A282="","",IFERROR(INDEX(Listes!$B$5:$B$14,MATCH($D282,Listes!$A$5:$A$14,0)),0))</f>
        <v/>
      </c>
      <c r="F282" s="17"/>
      <c r="G282" s="16" t="str">
        <f aca="false">IF($A282="","",MAX(E282-N(F282),0))</f>
        <v/>
      </c>
      <c r="H282" s="17"/>
      <c r="I282" s="16" t="str">
        <f aca="false">IF($A282="","",MAX(G282-N(H282),0))</f>
        <v/>
      </c>
      <c r="J282" s="12"/>
      <c r="K282" s="11"/>
      <c r="L282" s="13" t="str">
        <f aca="false">IF($A282="","",IF(G282=0,"Non dû",IF(N(H282)&gt;=G282,"Payé",IF(N(H282)&gt;0,"Partiel","Impayé"))))</f>
        <v/>
      </c>
      <c r="M282" s="11"/>
    </row>
    <row r="283" customFormat="false" ht="15" hidden="false" customHeight="false" outlineLevel="0" collapsed="false">
      <c r="A283" s="14"/>
      <c r="B283" s="15" t="str">
        <f aca="false">IF($A283="","",IFERROR(INDEX(Adhérents!$B$5:$B$304,MATCH($A283,Adhérents!$A$5:$A$304,0))&amp;"","N° inconnu"))</f>
        <v/>
      </c>
      <c r="C283" s="15" t="str">
        <f aca="false">IF($A283="","",IFERROR(INDEX(Adhérents!$C$5:$C$304,MATCH($A283,Adhérents!$A$5:$A$304,0))&amp;"",""))</f>
        <v/>
      </c>
      <c r="D283" s="15" t="str">
        <f aca="false">IF($A283="","",IFERROR(INDEX(Adhérents!$I$5:$I$304,MATCH($A283,Adhérents!$A$5:$A$304,0))&amp;"",""))</f>
        <v/>
      </c>
      <c r="E283" s="16" t="str">
        <f aca="false">IF($A283="","",IFERROR(INDEX(Listes!$B$5:$B$14,MATCH($D283,Listes!$A$5:$A$14,0)),0))</f>
        <v/>
      </c>
      <c r="F283" s="17"/>
      <c r="G283" s="16" t="str">
        <f aca="false">IF($A283="","",MAX(E283-N(F283),0))</f>
        <v/>
      </c>
      <c r="H283" s="17"/>
      <c r="I283" s="16" t="str">
        <f aca="false">IF($A283="","",MAX(G283-N(H283),0))</f>
        <v/>
      </c>
      <c r="J283" s="12"/>
      <c r="K283" s="11"/>
      <c r="L283" s="13" t="str">
        <f aca="false">IF($A283="","",IF(G283=0,"Non dû",IF(N(H283)&gt;=G283,"Payé",IF(N(H283)&gt;0,"Partiel","Impayé"))))</f>
        <v/>
      </c>
      <c r="M283" s="11"/>
    </row>
    <row r="284" customFormat="false" ht="15" hidden="false" customHeight="false" outlineLevel="0" collapsed="false">
      <c r="A284" s="14"/>
      <c r="B284" s="15" t="str">
        <f aca="false">IF($A284="","",IFERROR(INDEX(Adhérents!$B$5:$B$304,MATCH($A284,Adhérents!$A$5:$A$304,0))&amp;"","N° inconnu"))</f>
        <v/>
      </c>
      <c r="C284" s="15" t="str">
        <f aca="false">IF($A284="","",IFERROR(INDEX(Adhérents!$C$5:$C$304,MATCH($A284,Adhérents!$A$5:$A$304,0))&amp;"",""))</f>
        <v/>
      </c>
      <c r="D284" s="15" t="str">
        <f aca="false">IF($A284="","",IFERROR(INDEX(Adhérents!$I$5:$I$304,MATCH($A284,Adhérents!$A$5:$A$304,0))&amp;"",""))</f>
        <v/>
      </c>
      <c r="E284" s="16" t="str">
        <f aca="false">IF($A284="","",IFERROR(INDEX(Listes!$B$5:$B$14,MATCH($D284,Listes!$A$5:$A$14,0)),0))</f>
        <v/>
      </c>
      <c r="F284" s="17"/>
      <c r="G284" s="16" t="str">
        <f aca="false">IF($A284="","",MAX(E284-N(F284),0))</f>
        <v/>
      </c>
      <c r="H284" s="17"/>
      <c r="I284" s="16" t="str">
        <f aca="false">IF($A284="","",MAX(G284-N(H284),0))</f>
        <v/>
      </c>
      <c r="J284" s="12"/>
      <c r="K284" s="11"/>
      <c r="L284" s="13" t="str">
        <f aca="false">IF($A284="","",IF(G284=0,"Non dû",IF(N(H284)&gt;=G284,"Payé",IF(N(H284)&gt;0,"Partiel","Impayé"))))</f>
        <v/>
      </c>
      <c r="M284" s="11"/>
    </row>
    <row r="285" customFormat="false" ht="15" hidden="false" customHeight="false" outlineLevel="0" collapsed="false">
      <c r="A285" s="14"/>
      <c r="B285" s="15" t="str">
        <f aca="false">IF($A285="","",IFERROR(INDEX(Adhérents!$B$5:$B$304,MATCH($A285,Adhérents!$A$5:$A$304,0))&amp;"","N° inconnu"))</f>
        <v/>
      </c>
      <c r="C285" s="15" t="str">
        <f aca="false">IF($A285="","",IFERROR(INDEX(Adhérents!$C$5:$C$304,MATCH($A285,Adhérents!$A$5:$A$304,0))&amp;"",""))</f>
        <v/>
      </c>
      <c r="D285" s="15" t="str">
        <f aca="false">IF($A285="","",IFERROR(INDEX(Adhérents!$I$5:$I$304,MATCH($A285,Adhérents!$A$5:$A$304,0))&amp;"",""))</f>
        <v/>
      </c>
      <c r="E285" s="16" t="str">
        <f aca="false">IF($A285="","",IFERROR(INDEX(Listes!$B$5:$B$14,MATCH($D285,Listes!$A$5:$A$14,0)),0))</f>
        <v/>
      </c>
      <c r="F285" s="17"/>
      <c r="G285" s="16" t="str">
        <f aca="false">IF($A285="","",MAX(E285-N(F285),0))</f>
        <v/>
      </c>
      <c r="H285" s="17"/>
      <c r="I285" s="16" t="str">
        <f aca="false">IF($A285="","",MAX(G285-N(H285),0))</f>
        <v/>
      </c>
      <c r="J285" s="12"/>
      <c r="K285" s="11"/>
      <c r="L285" s="13" t="str">
        <f aca="false">IF($A285="","",IF(G285=0,"Non dû",IF(N(H285)&gt;=G285,"Payé",IF(N(H285)&gt;0,"Partiel","Impayé"))))</f>
        <v/>
      </c>
      <c r="M285" s="11"/>
    </row>
    <row r="286" customFormat="false" ht="15" hidden="false" customHeight="false" outlineLevel="0" collapsed="false">
      <c r="A286" s="14"/>
      <c r="B286" s="15" t="str">
        <f aca="false">IF($A286="","",IFERROR(INDEX(Adhérents!$B$5:$B$304,MATCH($A286,Adhérents!$A$5:$A$304,0))&amp;"","N° inconnu"))</f>
        <v/>
      </c>
      <c r="C286" s="15" t="str">
        <f aca="false">IF($A286="","",IFERROR(INDEX(Adhérents!$C$5:$C$304,MATCH($A286,Adhérents!$A$5:$A$304,0))&amp;"",""))</f>
        <v/>
      </c>
      <c r="D286" s="15" t="str">
        <f aca="false">IF($A286="","",IFERROR(INDEX(Adhérents!$I$5:$I$304,MATCH($A286,Adhérents!$A$5:$A$304,0))&amp;"",""))</f>
        <v/>
      </c>
      <c r="E286" s="16" t="str">
        <f aca="false">IF($A286="","",IFERROR(INDEX(Listes!$B$5:$B$14,MATCH($D286,Listes!$A$5:$A$14,0)),0))</f>
        <v/>
      </c>
      <c r="F286" s="17"/>
      <c r="G286" s="16" t="str">
        <f aca="false">IF($A286="","",MAX(E286-N(F286),0))</f>
        <v/>
      </c>
      <c r="H286" s="17"/>
      <c r="I286" s="16" t="str">
        <f aca="false">IF($A286="","",MAX(G286-N(H286),0))</f>
        <v/>
      </c>
      <c r="J286" s="12"/>
      <c r="K286" s="11"/>
      <c r="L286" s="13" t="str">
        <f aca="false">IF($A286="","",IF(G286=0,"Non dû",IF(N(H286)&gt;=G286,"Payé",IF(N(H286)&gt;0,"Partiel","Impayé"))))</f>
        <v/>
      </c>
      <c r="M286" s="11"/>
    </row>
    <row r="287" customFormat="false" ht="15" hidden="false" customHeight="false" outlineLevel="0" collapsed="false">
      <c r="A287" s="14"/>
      <c r="B287" s="15" t="str">
        <f aca="false">IF($A287="","",IFERROR(INDEX(Adhérents!$B$5:$B$304,MATCH($A287,Adhérents!$A$5:$A$304,0))&amp;"","N° inconnu"))</f>
        <v/>
      </c>
      <c r="C287" s="15" t="str">
        <f aca="false">IF($A287="","",IFERROR(INDEX(Adhérents!$C$5:$C$304,MATCH($A287,Adhérents!$A$5:$A$304,0))&amp;"",""))</f>
        <v/>
      </c>
      <c r="D287" s="15" t="str">
        <f aca="false">IF($A287="","",IFERROR(INDEX(Adhérents!$I$5:$I$304,MATCH($A287,Adhérents!$A$5:$A$304,0))&amp;"",""))</f>
        <v/>
      </c>
      <c r="E287" s="16" t="str">
        <f aca="false">IF($A287="","",IFERROR(INDEX(Listes!$B$5:$B$14,MATCH($D287,Listes!$A$5:$A$14,0)),0))</f>
        <v/>
      </c>
      <c r="F287" s="17"/>
      <c r="G287" s="16" t="str">
        <f aca="false">IF($A287="","",MAX(E287-N(F287),0))</f>
        <v/>
      </c>
      <c r="H287" s="17"/>
      <c r="I287" s="16" t="str">
        <f aca="false">IF($A287="","",MAX(G287-N(H287),0))</f>
        <v/>
      </c>
      <c r="J287" s="12"/>
      <c r="K287" s="11"/>
      <c r="L287" s="13" t="str">
        <f aca="false">IF($A287="","",IF(G287=0,"Non dû",IF(N(H287)&gt;=G287,"Payé",IF(N(H287)&gt;0,"Partiel","Impayé"))))</f>
        <v/>
      </c>
      <c r="M287" s="11"/>
    </row>
    <row r="288" customFormat="false" ht="15" hidden="false" customHeight="false" outlineLevel="0" collapsed="false">
      <c r="A288" s="14"/>
      <c r="B288" s="15" t="str">
        <f aca="false">IF($A288="","",IFERROR(INDEX(Adhérents!$B$5:$B$304,MATCH($A288,Adhérents!$A$5:$A$304,0))&amp;"","N° inconnu"))</f>
        <v/>
      </c>
      <c r="C288" s="15" t="str">
        <f aca="false">IF($A288="","",IFERROR(INDEX(Adhérents!$C$5:$C$304,MATCH($A288,Adhérents!$A$5:$A$304,0))&amp;"",""))</f>
        <v/>
      </c>
      <c r="D288" s="15" t="str">
        <f aca="false">IF($A288="","",IFERROR(INDEX(Adhérents!$I$5:$I$304,MATCH($A288,Adhérents!$A$5:$A$304,0))&amp;"",""))</f>
        <v/>
      </c>
      <c r="E288" s="16" t="str">
        <f aca="false">IF($A288="","",IFERROR(INDEX(Listes!$B$5:$B$14,MATCH($D288,Listes!$A$5:$A$14,0)),0))</f>
        <v/>
      </c>
      <c r="F288" s="17"/>
      <c r="G288" s="16" t="str">
        <f aca="false">IF($A288="","",MAX(E288-N(F288),0))</f>
        <v/>
      </c>
      <c r="H288" s="17"/>
      <c r="I288" s="16" t="str">
        <f aca="false">IF($A288="","",MAX(G288-N(H288),0))</f>
        <v/>
      </c>
      <c r="J288" s="12"/>
      <c r="K288" s="11"/>
      <c r="L288" s="13" t="str">
        <f aca="false">IF($A288="","",IF(G288=0,"Non dû",IF(N(H288)&gt;=G288,"Payé",IF(N(H288)&gt;0,"Partiel","Impayé"))))</f>
        <v/>
      </c>
      <c r="M288" s="11"/>
    </row>
    <row r="289" customFormat="false" ht="15" hidden="false" customHeight="false" outlineLevel="0" collapsed="false">
      <c r="A289" s="14"/>
      <c r="B289" s="15" t="str">
        <f aca="false">IF($A289="","",IFERROR(INDEX(Adhérents!$B$5:$B$304,MATCH($A289,Adhérents!$A$5:$A$304,0))&amp;"","N° inconnu"))</f>
        <v/>
      </c>
      <c r="C289" s="15" t="str">
        <f aca="false">IF($A289="","",IFERROR(INDEX(Adhérents!$C$5:$C$304,MATCH($A289,Adhérents!$A$5:$A$304,0))&amp;"",""))</f>
        <v/>
      </c>
      <c r="D289" s="15" t="str">
        <f aca="false">IF($A289="","",IFERROR(INDEX(Adhérents!$I$5:$I$304,MATCH($A289,Adhérents!$A$5:$A$304,0))&amp;"",""))</f>
        <v/>
      </c>
      <c r="E289" s="16" t="str">
        <f aca="false">IF($A289="","",IFERROR(INDEX(Listes!$B$5:$B$14,MATCH($D289,Listes!$A$5:$A$14,0)),0))</f>
        <v/>
      </c>
      <c r="F289" s="17"/>
      <c r="G289" s="16" t="str">
        <f aca="false">IF($A289="","",MAX(E289-N(F289),0))</f>
        <v/>
      </c>
      <c r="H289" s="17"/>
      <c r="I289" s="16" t="str">
        <f aca="false">IF($A289="","",MAX(G289-N(H289),0))</f>
        <v/>
      </c>
      <c r="J289" s="12"/>
      <c r="K289" s="11"/>
      <c r="L289" s="13" t="str">
        <f aca="false">IF($A289="","",IF(G289=0,"Non dû",IF(N(H289)&gt;=G289,"Payé",IF(N(H289)&gt;0,"Partiel","Impayé"))))</f>
        <v/>
      </c>
      <c r="M289" s="11"/>
    </row>
    <row r="290" customFormat="false" ht="15" hidden="false" customHeight="false" outlineLevel="0" collapsed="false">
      <c r="A290" s="14"/>
      <c r="B290" s="15" t="str">
        <f aca="false">IF($A290="","",IFERROR(INDEX(Adhérents!$B$5:$B$304,MATCH($A290,Adhérents!$A$5:$A$304,0))&amp;"","N° inconnu"))</f>
        <v/>
      </c>
      <c r="C290" s="15" t="str">
        <f aca="false">IF($A290="","",IFERROR(INDEX(Adhérents!$C$5:$C$304,MATCH($A290,Adhérents!$A$5:$A$304,0))&amp;"",""))</f>
        <v/>
      </c>
      <c r="D290" s="15" t="str">
        <f aca="false">IF($A290="","",IFERROR(INDEX(Adhérents!$I$5:$I$304,MATCH($A290,Adhérents!$A$5:$A$304,0))&amp;"",""))</f>
        <v/>
      </c>
      <c r="E290" s="16" t="str">
        <f aca="false">IF($A290="","",IFERROR(INDEX(Listes!$B$5:$B$14,MATCH($D290,Listes!$A$5:$A$14,0)),0))</f>
        <v/>
      </c>
      <c r="F290" s="17"/>
      <c r="G290" s="16" t="str">
        <f aca="false">IF($A290="","",MAX(E290-N(F290),0))</f>
        <v/>
      </c>
      <c r="H290" s="17"/>
      <c r="I290" s="16" t="str">
        <f aca="false">IF($A290="","",MAX(G290-N(H290),0))</f>
        <v/>
      </c>
      <c r="J290" s="12"/>
      <c r="K290" s="11"/>
      <c r="L290" s="13" t="str">
        <f aca="false">IF($A290="","",IF(G290=0,"Non dû",IF(N(H290)&gt;=G290,"Payé",IF(N(H290)&gt;0,"Partiel","Impayé"))))</f>
        <v/>
      </c>
      <c r="M290" s="11"/>
    </row>
    <row r="291" customFormat="false" ht="15" hidden="false" customHeight="false" outlineLevel="0" collapsed="false">
      <c r="A291" s="14"/>
      <c r="B291" s="15" t="str">
        <f aca="false">IF($A291="","",IFERROR(INDEX(Adhérents!$B$5:$B$304,MATCH($A291,Adhérents!$A$5:$A$304,0))&amp;"","N° inconnu"))</f>
        <v/>
      </c>
      <c r="C291" s="15" t="str">
        <f aca="false">IF($A291="","",IFERROR(INDEX(Adhérents!$C$5:$C$304,MATCH($A291,Adhérents!$A$5:$A$304,0))&amp;"",""))</f>
        <v/>
      </c>
      <c r="D291" s="15" t="str">
        <f aca="false">IF($A291="","",IFERROR(INDEX(Adhérents!$I$5:$I$304,MATCH($A291,Adhérents!$A$5:$A$304,0))&amp;"",""))</f>
        <v/>
      </c>
      <c r="E291" s="16" t="str">
        <f aca="false">IF($A291="","",IFERROR(INDEX(Listes!$B$5:$B$14,MATCH($D291,Listes!$A$5:$A$14,0)),0))</f>
        <v/>
      </c>
      <c r="F291" s="17"/>
      <c r="G291" s="16" t="str">
        <f aca="false">IF($A291="","",MAX(E291-N(F291),0))</f>
        <v/>
      </c>
      <c r="H291" s="17"/>
      <c r="I291" s="16" t="str">
        <f aca="false">IF($A291="","",MAX(G291-N(H291),0))</f>
        <v/>
      </c>
      <c r="J291" s="12"/>
      <c r="K291" s="11"/>
      <c r="L291" s="13" t="str">
        <f aca="false">IF($A291="","",IF(G291=0,"Non dû",IF(N(H291)&gt;=G291,"Payé",IF(N(H291)&gt;0,"Partiel","Impayé"))))</f>
        <v/>
      </c>
      <c r="M291" s="11"/>
    </row>
    <row r="292" customFormat="false" ht="15" hidden="false" customHeight="false" outlineLevel="0" collapsed="false">
      <c r="A292" s="14"/>
      <c r="B292" s="15" t="str">
        <f aca="false">IF($A292="","",IFERROR(INDEX(Adhérents!$B$5:$B$304,MATCH($A292,Adhérents!$A$5:$A$304,0))&amp;"","N° inconnu"))</f>
        <v/>
      </c>
      <c r="C292" s="15" t="str">
        <f aca="false">IF($A292="","",IFERROR(INDEX(Adhérents!$C$5:$C$304,MATCH($A292,Adhérents!$A$5:$A$304,0))&amp;"",""))</f>
        <v/>
      </c>
      <c r="D292" s="15" t="str">
        <f aca="false">IF($A292="","",IFERROR(INDEX(Adhérents!$I$5:$I$304,MATCH($A292,Adhérents!$A$5:$A$304,0))&amp;"",""))</f>
        <v/>
      </c>
      <c r="E292" s="16" t="str">
        <f aca="false">IF($A292="","",IFERROR(INDEX(Listes!$B$5:$B$14,MATCH($D292,Listes!$A$5:$A$14,0)),0))</f>
        <v/>
      </c>
      <c r="F292" s="17"/>
      <c r="G292" s="16" t="str">
        <f aca="false">IF($A292="","",MAX(E292-N(F292),0))</f>
        <v/>
      </c>
      <c r="H292" s="17"/>
      <c r="I292" s="16" t="str">
        <f aca="false">IF($A292="","",MAX(G292-N(H292),0))</f>
        <v/>
      </c>
      <c r="J292" s="12"/>
      <c r="K292" s="11"/>
      <c r="L292" s="13" t="str">
        <f aca="false">IF($A292="","",IF(G292=0,"Non dû",IF(N(H292)&gt;=G292,"Payé",IF(N(H292)&gt;0,"Partiel","Impayé"))))</f>
        <v/>
      </c>
      <c r="M292" s="11"/>
    </row>
    <row r="293" customFormat="false" ht="15" hidden="false" customHeight="false" outlineLevel="0" collapsed="false">
      <c r="A293" s="14"/>
      <c r="B293" s="15" t="str">
        <f aca="false">IF($A293="","",IFERROR(INDEX(Adhérents!$B$5:$B$304,MATCH($A293,Adhérents!$A$5:$A$304,0))&amp;"","N° inconnu"))</f>
        <v/>
      </c>
      <c r="C293" s="15" t="str">
        <f aca="false">IF($A293="","",IFERROR(INDEX(Adhérents!$C$5:$C$304,MATCH($A293,Adhérents!$A$5:$A$304,0))&amp;"",""))</f>
        <v/>
      </c>
      <c r="D293" s="15" t="str">
        <f aca="false">IF($A293="","",IFERROR(INDEX(Adhérents!$I$5:$I$304,MATCH($A293,Adhérents!$A$5:$A$304,0))&amp;"",""))</f>
        <v/>
      </c>
      <c r="E293" s="16" t="str">
        <f aca="false">IF($A293="","",IFERROR(INDEX(Listes!$B$5:$B$14,MATCH($D293,Listes!$A$5:$A$14,0)),0))</f>
        <v/>
      </c>
      <c r="F293" s="17"/>
      <c r="G293" s="16" t="str">
        <f aca="false">IF($A293="","",MAX(E293-N(F293),0))</f>
        <v/>
      </c>
      <c r="H293" s="17"/>
      <c r="I293" s="16" t="str">
        <f aca="false">IF($A293="","",MAX(G293-N(H293),0))</f>
        <v/>
      </c>
      <c r="J293" s="12"/>
      <c r="K293" s="11"/>
      <c r="L293" s="13" t="str">
        <f aca="false">IF($A293="","",IF(G293=0,"Non dû",IF(N(H293)&gt;=G293,"Payé",IF(N(H293)&gt;0,"Partiel","Impayé"))))</f>
        <v/>
      </c>
      <c r="M293" s="11"/>
    </row>
    <row r="294" customFormat="false" ht="15" hidden="false" customHeight="false" outlineLevel="0" collapsed="false">
      <c r="A294" s="14"/>
      <c r="B294" s="15" t="str">
        <f aca="false">IF($A294="","",IFERROR(INDEX(Adhérents!$B$5:$B$304,MATCH($A294,Adhérents!$A$5:$A$304,0))&amp;"","N° inconnu"))</f>
        <v/>
      </c>
      <c r="C294" s="15" t="str">
        <f aca="false">IF($A294="","",IFERROR(INDEX(Adhérents!$C$5:$C$304,MATCH($A294,Adhérents!$A$5:$A$304,0))&amp;"",""))</f>
        <v/>
      </c>
      <c r="D294" s="15" t="str">
        <f aca="false">IF($A294="","",IFERROR(INDEX(Adhérents!$I$5:$I$304,MATCH($A294,Adhérents!$A$5:$A$304,0))&amp;"",""))</f>
        <v/>
      </c>
      <c r="E294" s="16" t="str">
        <f aca="false">IF($A294="","",IFERROR(INDEX(Listes!$B$5:$B$14,MATCH($D294,Listes!$A$5:$A$14,0)),0))</f>
        <v/>
      </c>
      <c r="F294" s="17"/>
      <c r="G294" s="16" t="str">
        <f aca="false">IF($A294="","",MAX(E294-N(F294),0))</f>
        <v/>
      </c>
      <c r="H294" s="17"/>
      <c r="I294" s="16" t="str">
        <f aca="false">IF($A294="","",MAX(G294-N(H294),0))</f>
        <v/>
      </c>
      <c r="J294" s="12"/>
      <c r="K294" s="11"/>
      <c r="L294" s="13" t="str">
        <f aca="false">IF($A294="","",IF(G294=0,"Non dû",IF(N(H294)&gt;=G294,"Payé",IF(N(H294)&gt;0,"Partiel","Impayé"))))</f>
        <v/>
      </c>
      <c r="M294" s="11"/>
    </row>
    <row r="295" customFormat="false" ht="15" hidden="false" customHeight="false" outlineLevel="0" collapsed="false">
      <c r="A295" s="14"/>
      <c r="B295" s="15" t="str">
        <f aca="false">IF($A295="","",IFERROR(INDEX(Adhérents!$B$5:$B$304,MATCH($A295,Adhérents!$A$5:$A$304,0))&amp;"","N° inconnu"))</f>
        <v/>
      </c>
      <c r="C295" s="15" t="str">
        <f aca="false">IF($A295="","",IFERROR(INDEX(Adhérents!$C$5:$C$304,MATCH($A295,Adhérents!$A$5:$A$304,0))&amp;"",""))</f>
        <v/>
      </c>
      <c r="D295" s="15" t="str">
        <f aca="false">IF($A295="","",IFERROR(INDEX(Adhérents!$I$5:$I$304,MATCH($A295,Adhérents!$A$5:$A$304,0))&amp;"",""))</f>
        <v/>
      </c>
      <c r="E295" s="16" t="str">
        <f aca="false">IF($A295="","",IFERROR(INDEX(Listes!$B$5:$B$14,MATCH($D295,Listes!$A$5:$A$14,0)),0))</f>
        <v/>
      </c>
      <c r="F295" s="17"/>
      <c r="G295" s="16" t="str">
        <f aca="false">IF($A295="","",MAX(E295-N(F295),0))</f>
        <v/>
      </c>
      <c r="H295" s="17"/>
      <c r="I295" s="16" t="str">
        <f aca="false">IF($A295="","",MAX(G295-N(H295),0))</f>
        <v/>
      </c>
      <c r="J295" s="12"/>
      <c r="K295" s="11"/>
      <c r="L295" s="13" t="str">
        <f aca="false">IF($A295="","",IF(G295=0,"Non dû",IF(N(H295)&gt;=G295,"Payé",IF(N(H295)&gt;0,"Partiel","Impayé"))))</f>
        <v/>
      </c>
      <c r="M295" s="11"/>
    </row>
    <row r="296" customFormat="false" ht="15" hidden="false" customHeight="false" outlineLevel="0" collapsed="false">
      <c r="A296" s="14"/>
      <c r="B296" s="15" t="str">
        <f aca="false">IF($A296="","",IFERROR(INDEX(Adhérents!$B$5:$B$304,MATCH($A296,Adhérents!$A$5:$A$304,0))&amp;"","N° inconnu"))</f>
        <v/>
      </c>
      <c r="C296" s="15" t="str">
        <f aca="false">IF($A296="","",IFERROR(INDEX(Adhérents!$C$5:$C$304,MATCH($A296,Adhérents!$A$5:$A$304,0))&amp;"",""))</f>
        <v/>
      </c>
      <c r="D296" s="15" t="str">
        <f aca="false">IF($A296="","",IFERROR(INDEX(Adhérents!$I$5:$I$304,MATCH($A296,Adhérents!$A$5:$A$304,0))&amp;"",""))</f>
        <v/>
      </c>
      <c r="E296" s="16" t="str">
        <f aca="false">IF($A296="","",IFERROR(INDEX(Listes!$B$5:$B$14,MATCH($D296,Listes!$A$5:$A$14,0)),0))</f>
        <v/>
      </c>
      <c r="F296" s="17"/>
      <c r="G296" s="16" t="str">
        <f aca="false">IF($A296="","",MAX(E296-N(F296),0))</f>
        <v/>
      </c>
      <c r="H296" s="17"/>
      <c r="I296" s="16" t="str">
        <f aca="false">IF($A296="","",MAX(G296-N(H296),0))</f>
        <v/>
      </c>
      <c r="J296" s="12"/>
      <c r="K296" s="11"/>
      <c r="L296" s="13" t="str">
        <f aca="false">IF($A296="","",IF(G296=0,"Non dû",IF(N(H296)&gt;=G296,"Payé",IF(N(H296)&gt;0,"Partiel","Impayé"))))</f>
        <v/>
      </c>
      <c r="M296" s="11"/>
    </row>
    <row r="297" customFormat="false" ht="15" hidden="false" customHeight="false" outlineLevel="0" collapsed="false">
      <c r="A297" s="14"/>
      <c r="B297" s="15" t="str">
        <f aca="false">IF($A297="","",IFERROR(INDEX(Adhérents!$B$5:$B$304,MATCH($A297,Adhérents!$A$5:$A$304,0))&amp;"","N° inconnu"))</f>
        <v/>
      </c>
      <c r="C297" s="15" t="str">
        <f aca="false">IF($A297="","",IFERROR(INDEX(Adhérents!$C$5:$C$304,MATCH($A297,Adhérents!$A$5:$A$304,0))&amp;"",""))</f>
        <v/>
      </c>
      <c r="D297" s="15" t="str">
        <f aca="false">IF($A297="","",IFERROR(INDEX(Adhérents!$I$5:$I$304,MATCH($A297,Adhérents!$A$5:$A$304,0))&amp;"",""))</f>
        <v/>
      </c>
      <c r="E297" s="16" t="str">
        <f aca="false">IF($A297="","",IFERROR(INDEX(Listes!$B$5:$B$14,MATCH($D297,Listes!$A$5:$A$14,0)),0))</f>
        <v/>
      </c>
      <c r="F297" s="17"/>
      <c r="G297" s="16" t="str">
        <f aca="false">IF($A297="","",MAX(E297-N(F297),0))</f>
        <v/>
      </c>
      <c r="H297" s="17"/>
      <c r="I297" s="16" t="str">
        <f aca="false">IF($A297="","",MAX(G297-N(H297),0))</f>
        <v/>
      </c>
      <c r="J297" s="12"/>
      <c r="K297" s="11"/>
      <c r="L297" s="13" t="str">
        <f aca="false">IF($A297="","",IF(G297=0,"Non dû",IF(N(H297)&gt;=G297,"Payé",IF(N(H297)&gt;0,"Partiel","Impayé"))))</f>
        <v/>
      </c>
      <c r="M297" s="11"/>
    </row>
    <row r="298" customFormat="false" ht="15" hidden="false" customHeight="false" outlineLevel="0" collapsed="false">
      <c r="A298" s="14"/>
      <c r="B298" s="15" t="str">
        <f aca="false">IF($A298="","",IFERROR(INDEX(Adhérents!$B$5:$B$304,MATCH($A298,Adhérents!$A$5:$A$304,0))&amp;"","N° inconnu"))</f>
        <v/>
      </c>
      <c r="C298" s="15" t="str">
        <f aca="false">IF($A298="","",IFERROR(INDEX(Adhérents!$C$5:$C$304,MATCH($A298,Adhérents!$A$5:$A$304,0))&amp;"",""))</f>
        <v/>
      </c>
      <c r="D298" s="15" t="str">
        <f aca="false">IF($A298="","",IFERROR(INDEX(Adhérents!$I$5:$I$304,MATCH($A298,Adhérents!$A$5:$A$304,0))&amp;"",""))</f>
        <v/>
      </c>
      <c r="E298" s="16" t="str">
        <f aca="false">IF($A298="","",IFERROR(INDEX(Listes!$B$5:$B$14,MATCH($D298,Listes!$A$5:$A$14,0)),0))</f>
        <v/>
      </c>
      <c r="F298" s="17"/>
      <c r="G298" s="16" t="str">
        <f aca="false">IF($A298="","",MAX(E298-N(F298),0))</f>
        <v/>
      </c>
      <c r="H298" s="17"/>
      <c r="I298" s="16" t="str">
        <f aca="false">IF($A298="","",MAX(G298-N(H298),0))</f>
        <v/>
      </c>
      <c r="J298" s="12"/>
      <c r="K298" s="11"/>
      <c r="L298" s="13" t="str">
        <f aca="false">IF($A298="","",IF(G298=0,"Non dû",IF(N(H298)&gt;=G298,"Payé",IF(N(H298)&gt;0,"Partiel","Impayé"))))</f>
        <v/>
      </c>
      <c r="M298" s="11"/>
    </row>
    <row r="299" customFormat="false" ht="15" hidden="false" customHeight="false" outlineLevel="0" collapsed="false">
      <c r="A299" s="14"/>
      <c r="B299" s="15" t="str">
        <f aca="false">IF($A299="","",IFERROR(INDEX(Adhérents!$B$5:$B$304,MATCH($A299,Adhérents!$A$5:$A$304,0))&amp;"","N° inconnu"))</f>
        <v/>
      </c>
      <c r="C299" s="15" t="str">
        <f aca="false">IF($A299="","",IFERROR(INDEX(Adhérents!$C$5:$C$304,MATCH($A299,Adhérents!$A$5:$A$304,0))&amp;"",""))</f>
        <v/>
      </c>
      <c r="D299" s="15" t="str">
        <f aca="false">IF($A299="","",IFERROR(INDEX(Adhérents!$I$5:$I$304,MATCH($A299,Adhérents!$A$5:$A$304,0))&amp;"",""))</f>
        <v/>
      </c>
      <c r="E299" s="16" t="str">
        <f aca="false">IF($A299="","",IFERROR(INDEX(Listes!$B$5:$B$14,MATCH($D299,Listes!$A$5:$A$14,0)),0))</f>
        <v/>
      </c>
      <c r="F299" s="17"/>
      <c r="G299" s="16" t="str">
        <f aca="false">IF($A299="","",MAX(E299-N(F299),0))</f>
        <v/>
      </c>
      <c r="H299" s="17"/>
      <c r="I299" s="16" t="str">
        <f aca="false">IF($A299="","",MAX(G299-N(H299),0))</f>
        <v/>
      </c>
      <c r="J299" s="12"/>
      <c r="K299" s="11"/>
      <c r="L299" s="13" t="str">
        <f aca="false">IF($A299="","",IF(G299=0,"Non dû",IF(N(H299)&gt;=G299,"Payé",IF(N(H299)&gt;0,"Partiel","Impayé"))))</f>
        <v/>
      </c>
      <c r="M299" s="11"/>
    </row>
    <row r="300" customFormat="false" ht="15" hidden="false" customHeight="false" outlineLevel="0" collapsed="false">
      <c r="A300" s="14"/>
      <c r="B300" s="15" t="str">
        <f aca="false">IF($A300="","",IFERROR(INDEX(Adhérents!$B$5:$B$304,MATCH($A300,Adhérents!$A$5:$A$304,0))&amp;"","N° inconnu"))</f>
        <v/>
      </c>
      <c r="C300" s="15" t="str">
        <f aca="false">IF($A300="","",IFERROR(INDEX(Adhérents!$C$5:$C$304,MATCH($A300,Adhérents!$A$5:$A$304,0))&amp;"",""))</f>
        <v/>
      </c>
      <c r="D300" s="15" t="str">
        <f aca="false">IF($A300="","",IFERROR(INDEX(Adhérents!$I$5:$I$304,MATCH($A300,Adhérents!$A$5:$A$304,0))&amp;"",""))</f>
        <v/>
      </c>
      <c r="E300" s="16" t="str">
        <f aca="false">IF($A300="","",IFERROR(INDEX(Listes!$B$5:$B$14,MATCH($D300,Listes!$A$5:$A$14,0)),0))</f>
        <v/>
      </c>
      <c r="F300" s="17"/>
      <c r="G300" s="16" t="str">
        <f aca="false">IF($A300="","",MAX(E300-N(F300),0))</f>
        <v/>
      </c>
      <c r="H300" s="17"/>
      <c r="I300" s="16" t="str">
        <f aca="false">IF($A300="","",MAX(G300-N(H300),0))</f>
        <v/>
      </c>
      <c r="J300" s="12"/>
      <c r="K300" s="11"/>
      <c r="L300" s="13" t="str">
        <f aca="false">IF($A300="","",IF(G300=0,"Non dû",IF(N(H300)&gt;=G300,"Payé",IF(N(H300)&gt;0,"Partiel","Impayé"))))</f>
        <v/>
      </c>
      <c r="M300" s="11"/>
    </row>
    <row r="301" customFormat="false" ht="15" hidden="false" customHeight="false" outlineLevel="0" collapsed="false">
      <c r="A301" s="14"/>
      <c r="B301" s="15" t="str">
        <f aca="false">IF($A301="","",IFERROR(INDEX(Adhérents!$B$5:$B$304,MATCH($A301,Adhérents!$A$5:$A$304,0))&amp;"","N° inconnu"))</f>
        <v/>
      </c>
      <c r="C301" s="15" t="str">
        <f aca="false">IF($A301="","",IFERROR(INDEX(Adhérents!$C$5:$C$304,MATCH($A301,Adhérents!$A$5:$A$304,0))&amp;"",""))</f>
        <v/>
      </c>
      <c r="D301" s="15" t="str">
        <f aca="false">IF($A301="","",IFERROR(INDEX(Adhérents!$I$5:$I$304,MATCH($A301,Adhérents!$A$5:$A$304,0))&amp;"",""))</f>
        <v/>
      </c>
      <c r="E301" s="16" t="str">
        <f aca="false">IF($A301="","",IFERROR(INDEX(Listes!$B$5:$B$14,MATCH($D301,Listes!$A$5:$A$14,0)),0))</f>
        <v/>
      </c>
      <c r="F301" s="17"/>
      <c r="G301" s="16" t="str">
        <f aca="false">IF($A301="","",MAX(E301-N(F301),0))</f>
        <v/>
      </c>
      <c r="H301" s="17"/>
      <c r="I301" s="16" t="str">
        <f aca="false">IF($A301="","",MAX(G301-N(H301),0))</f>
        <v/>
      </c>
      <c r="J301" s="12"/>
      <c r="K301" s="11"/>
      <c r="L301" s="13" t="str">
        <f aca="false">IF($A301="","",IF(G301=0,"Non dû",IF(N(H301)&gt;=G301,"Payé",IF(N(H301)&gt;0,"Partiel","Impayé"))))</f>
        <v/>
      </c>
      <c r="M301" s="11"/>
    </row>
    <row r="302" customFormat="false" ht="15" hidden="false" customHeight="false" outlineLevel="0" collapsed="false">
      <c r="A302" s="14"/>
      <c r="B302" s="15" t="str">
        <f aca="false">IF($A302="","",IFERROR(INDEX(Adhérents!$B$5:$B$304,MATCH($A302,Adhérents!$A$5:$A$304,0))&amp;"","N° inconnu"))</f>
        <v/>
      </c>
      <c r="C302" s="15" t="str">
        <f aca="false">IF($A302="","",IFERROR(INDEX(Adhérents!$C$5:$C$304,MATCH($A302,Adhérents!$A$5:$A$304,0))&amp;"",""))</f>
        <v/>
      </c>
      <c r="D302" s="15" t="str">
        <f aca="false">IF($A302="","",IFERROR(INDEX(Adhérents!$I$5:$I$304,MATCH($A302,Adhérents!$A$5:$A$304,0))&amp;"",""))</f>
        <v/>
      </c>
      <c r="E302" s="16" t="str">
        <f aca="false">IF($A302="","",IFERROR(INDEX(Listes!$B$5:$B$14,MATCH($D302,Listes!$A$5:$A$14,0)),0))</f>
        <v/>
      </c>
      <c r="F302" s="17"/>
      <c r="G302" s="16" t="str">
        <f aca="false">IF($A302="","",MAX(E302-N(F302),0))</f>
        <v/>
      </c>
      <c r="H302" s="17"/>
      <c r="I302" s="16" t="str">
        <f aca="false">IF($A302="","",MAX(G302-N(H302),0))</f>
        <v/>
      </c>
      <c r="J302" s="12"/>
      <c r="K302" s="11"/>
      <c r="L302" s="13" t="str">
        <f aca="false">IF($A302="","",IF(G302=0,"Non dû",IF(N(H302)&gt;=G302,"Payé",IF(N(H302)&gt;0,"Partiel","Impayé"))))</f>
        <v/>
      </c>
      <c r="M302" s="11"/>
    </row>
    <row r="303" customFormat="false" ht="15" hidden="false" customHeight="false" outlineLevel="0" collapsed="false">
      <c r="A303" s="14"/>
      <c r="B303" s="15" t="str">
        <f aca="false">IF($A303="","",IFERROR(INDEX(Adhérents!$B$5:$B$304,MATCH($A303,Adhérents!$A$5:$A$304,0))&amp;"","N° inconnu"))</f>
        <v/>
      </c>
      <c r="C303" s="15" t="str">
        <f aca="false">IF($A303="","",IFERROR(INDEX(Adhérents!$C$5:$C$304,MATCH($A303,Adhérents!$A$5:$A$304,0))&amp;"",""))</f>
        <v/>
      </c>
      <c r="D303" s="15" t="str">
        <f aca="false">IF($A303="","",IFERROR(INDEX(Adhérents!$I$5:$I$304,MATCH($A303,Adhérents!$A$5:$A$304,0))&amp;"",""))</f>
        <v/>
      </c>
      <c r="E303" s="16" t="str">
        <f aca="false">IF($A303="","",IFERROR(INDEX(Listes!$B$5:$B$14,MATCH($D303,Listes!$A$5:$A$14,0)),0))</f>
        <v/>
      </c>
      <c r="F303" s="17"/>
      <c r="G303" s="16" t="str">
        <f aca="false">IF($A303="","",MAX(E303-N(F303),0))</f>
        <v/>
      </c>
      <c r="H303" s="17"/>
      <c r="I303" s="16" t="str">
        <f aca="false">IF($A303="","",MAX(G303-N(H303),0))</f>
        <v/>
      </c>
      <c r="J303" s="12"/>
      <c r="K303" s="11"/>
      <c r="L303" s="13" t="str">
        <f aca="false">IF($A303="","",IF(G303=0,"Non dû",IF(N(H303)&gt;=G303,"Payé",IF(N(H303)&gt;0,"Partiel","Impayé"))))</f>
        <v/>
      </c>
      <c r="M303" s="11"/>
    </row>
    <row r="304" customFormat="false" ht="15" hidden="false" customHeight="false" outlineLevel="0" collapsed="false">
      <c r="A304" s="14"/>
      <c r="B304" s="15" t="str">
        <f aca="false">IF($A304="","",IFERROR(INDEX(Adhérents!$B$5:$B$304,MATCH($A304,Adhérents!$A$5:$A$304,0))&amp;"","N° inconnu"))</f>
        <v/>
      </c>
      <c r="C304" s="15" t="str">
        <f aca="false">IF($A304="","",IFERROR(INDEX(Adhérents!$C$5:$C$304,MATCH($A304,Adhérents!$A$5:$A$304,0))&amp;"",""))</f>
        <v/>
      </c>
      <c r="D304" s="15" t="str">
        <f aca="false">IF($A304="","",IFERROR(INDEX(Adhérents!$I$5:$I$304,MATCH($A304,Adhérents!$A$5:$A$304,0))&amp;"",""))</f>
        <v/>
      </c>
      <c r="E304" s="16" t="str">
        <f aca="false">IF($A304="","",IFERROR(INDEX(Listes!$B$5:$B$14,MATCH($D304,Listes!$A$5:$A$14,0)),0))</f>
        <v/>
      </c>
      <c r="F304" s="17"/>
      <c r="G304" s="16" t="str">
        <f aca="false">IF($A304="","",MAX(E304-N(F304),0))</f>
        <v/>
      </c>
      <c r="H304" s="17"/>
      <c r="I304" s="16" t="str">
        <f aca="false">IF($A304="","",MAX(G304-N(H304),0))</f>
        <v/>
      </c>
      <c r="J304" s="12"/>
      <c r="K304" s="11"/>
      <c r="L304" s="13" t="str">
        <f aca="false">IF($A304="","",IF(G304=0,"Non dû",IF(N(H304)&gt;=G304,"Payé",IF(N(H304)&gt;0,"Partiel","Impayé"))))</f>
        <v/>
      </c>
      <c r="M304" s="11"/>
    </row>
  </sheetData>
  <autoFilter ref="A4:M304"/>
  <conditionalFormatting sqref="L5:L304">
    <cfRule type="cellIs" priority="2" operator="equal" aboveAverage="0" equalAverage="0" bottom="0" percent="0" rank="0" text="" dxfId="8">
      <formula>"Payé"</formula>
    </cfRule>
    <cfRule type="cellIs" priority="3" operator="equal" aboveAverage="0" equalAverage="0" bottom="0" percent="0" rank="0" text="" dxfId="9">
      <formula>"Partiel"</formula>
    </cfRule>
    <cfRule type="cellIs" priority="4" operator="equal" aboveAverage="0" equalAverage="0" bottom="0" percent="0" rank="0" text="" dxfId="10">
      <formula>"Impayé"</formula>
    </cfRule>
    <cfRule type="cellIs" priority="5" operator="equal" aboveAverage="0" equalAverage="0" bottom="0" percent="0" rank="0" text="" dxfId="11">
      <formula>"Non dû"</formula>
    </cfRule>
  </conditionalFormatting>
  <dataValidations count="4">
    <dataValidation allowBlank="true" error="Saisissez une date valide (jj/mm/aaaa)." errorStyle="stop" errorTitle="Date invalide" operator="between" showDropDown="false" showErrorMessage="false" showInputMessage="false" sqref="J5:J304" type="date">
      <formula1>1</formula1>
      <formula2>73415</formula2>
    </dataValidation>
    <dataValidation allowBlank="true" error="Saisissez le n° d'adhérent (colonne A de l'onglet Adhérents)." errorStyle="stop" errorTitle="N° invalide" operator="between" showDropDown="false" showErrorMessage="false" showInputMessage="false" sqref="A5:A304" type="whole">
      <formula1>1</formula1>
      <formula2>300</formula2>
    </dataValidation>
    <dataValidation allowBlank="true" error="Saisissez un montant positif." errorStyle="stop" errorTitle="Montant invalide" operator="greaterThanOrEqual" showDropDown="false" showErrorMessage="false" showInputMessage="false" sqref="F5:F304 H5:H304" type="decimal">
      <formula1>0</formula1>
      <formula2>0</formula2>
    </dataValidation>
    <dataValidation allowBlank="true" errorStyle="stop" operator="between" showDropDown="false" showErrorMessage="false" showInputMessage="false" sqref="K5:K304" type="list">
      <formula1>Listes!$F$5:$F$12</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976D2"/>
    <pageSetUpPr fitToPage="true"/>
  </sheetPr>
  <dimension ref="A1:L30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4" ySplit="4" topLeftCell="E5" activePane="bottomRight" state="frozen"/>
      <selection pane="topLeft" activeCell="A1" activeCellId="0" sqref="A1"/>
      <selection pane="topRight" activeCell="E1" activeCellId="0" sqref="E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18"/>
    <col collapsed="false" customWidth="true" hidden="false" outlineLevel="0" max="3" min="3" style="0" width="16"/>
    <col collapsed="false" customWidth="true" hidden="false" outlineLevel="0" max="4" min="4" style="0" width="7"/>
    <col collapsed="false" customWidth="true" hidden="false" outlineLevel="0" max="5" min="5" style="0" width="24"/>
    <col collapsed="false" customWidth="true" hidden="false" outlineLevel="0" max="6" min="6" style="0" width="14"/>
    <col collapsed="false" customWidth="true" hidden="false" outlineLevel="0" max="8" min="7" style="0" width="16"/>
    <col collapsed="false" customWidth="true" hidden="false" outlineLevel="0" max="9" min="9" style="0" width="15"/>
    <col collapsed="false" customWidth="true" hidden="false" outlineLevel="0" max="10" min="10" style="0" width="14"/>
    <col collapsed="false" customWidth="true" hidden="false" outlineLevel="0" max="11" min="11" style="0" width="13"/>
    <col collapsed="false" customWidth="true" hidden="false" outlineLevel="0" max="12" min="12" style="0" width="28"/>
  </cols>
  <sheetData>
    <row r="1" customFormat="false" ht="24" hidden="false" customHeight="true" outlineLevel="0" collapsed="false">
      <c r="A1" s="7" t="s">
        <v>55</v>
      </c>
    </row>
    <row r="2" customFormat="false" ht="15" hidden="false" customHeight="false" outlineLevel="0" collapsed="false">
      <c r="A2" s="2" t="s">
        <v>56</v>
      </c>
    </row>
    <row r="4" customFormat="false" ht="48" hidden="false" customHeight="true" outlineLevel="0" collapsed="false">
      <c r="A4" s="9" t="s">
        <v>45</v>
      </c>
      <c r="B4" s="8" t="s">
        <v>31</v>
      </c>
      <c r="C4" s="8" t="s">
        <v>32</v>
      </c>
      <c r="D4" s="8" t="s">
        <v>34</v>
      </c>
      <c r="E4" s="9" t="s">
        <v>57</v>
      </c>
      <c r="F4" s="8" t="s">
        <v>58</v>
      </c>
      <c r="G4" s="8" t="s">
        <v>59</v>
      </c>
      <c r="H4" s="9" t="s">
        <v>60</v>
      </c>
      <c r="I4" s="9" t="s">
        <v>61</v>
      </c>
      <c r="J4" s="9" t="s">
        <v>62</v>
      </c>
      <c r="K4" s="8" t="s">
        <v>63</v>
      </c>
      <c r="L4" s="9" t="s">
        <v>54</v>
      </c>
    </row>
    <row r="5" customFormat="false" ht="15" hidden="false" customHeight="false" outlineLevel="0" collapsed="false">
      <c r="A5" s="14"/>
      <c r="B5" s="15" t="str">
        <f aca="false">IF($A5="","",IFERROR(INDEX(Adhérents!$B$5:$B$304,MATCH($A5,Adhérents!$A$5:$A$304,0))&amp;"","N° inconnu"))</f>
        <v/>
      </c>
      <c r="C5" s="15" t="str">
        <f aca="false">IF($A5="","",IFERROR(INDEX(Adhérents!$C$5:$C$304,MATCH($A5,Adhérents!$A$5:$A$304,0))&amp;"",""))</f>
        <v/>
      </c>
      <c r="D5" s="13" t="str">
        <f aca="false">IF($A5="","",IFERROR(INDEX(Adhérents!$E$5:$E$304,MATCH($A5,Adhérents!$A$5:$A$304,0)),""))</f>
        <v/>
      </c>
      <c r="E5" s="12"/>
      <c r="F5" s="18" t="str">
        <f aca="false">IF(OR($A5="",$E5=""),"",EDATE($E5,Listes!$O$5))</f>
        <v/>
      </c>
      <c r="G5" s="13" t="str">
        <f aca="true">IF($A5="","",IF($E5="","Manquant",IF($F5&lt;TODAY(),"Périmé",IF($F5&lt;=TODAY()+Listes!$O$6,"À renouveler","Valide"))))</f>
        <v/>
      </c>
      <c r="H5" s="14"/>
      <c r="I5" s="14"/>
      <c r="J5" s="14"/>
      <c r="K5" s="13" t="str">
        <f aca="false">IF($A5="","",IF(AND(OR($G5="Valide",$G5="À renouveler"),OR($H5="Reçue",$H5="Non concerné"),OR($I5="Accepté",$I5="Refusé"),$J5="Oui"),"Complet","Incomplet"))</f>
        <v/>
      </c>
      <c r="L5" s="11"/>
    </row>
    <row r="6" customFormat="false" ht="15" hidden="false" customHeight="false" outlineLevel="0" collapsed="false">
      <c r="A6" s="14"/>
      <c r="B6" s="15" t="str">
        <f aca="false">IF($A6="","",IFERROR(INDEX(Adhérents!$B$5:$B$304,MATCH($A6,Adhérents!$A$5:$A$304,0))&amp;"","N° inconnu"))</f>
        <v/>
      </c>
      <c r="C6" s="15" t="str">
        <f aca="false">IF($A6="","",IFERROR(INDEX(Adhérents!$C$5:$C$304,MATCH($A6,Adhérents!$A$5:$A$304,0))&amp;"",""))</f>
        <v/>
      </c>
      <c r="D6" s="13" t="str">
        <f aca="false">IF($A6="","",IFERROR(INDEX(Adhérents!$E$5:$E$304,MATCH($A6,Adhérents!$A$5:$A$304,0)),""))</f>
        <v/>
      </c>
      <c r="E6" s="12"/>
      <c r="F6" s="18" t="str">
        <f aca="false">IF(OR($A6="",$E6=""),"",EDATE($E6,Listes!$O$5))</f>
        <v/>
      </c>
      <c r="G6" s="13" t="str">
        <f aca="true">IF($A6="","",IF($E6="","Manquant",IF($F6&lt;TODAY(),"Périmé",IF($F6&lt;=TODAY()+Listes!$O$6,"À renouveler","Valide"))))</f>
        <v/>
      </c>
      <c r="H6" s="14"/>
      <c r="I6" s="14"/>
      <c r="J6" s="14"/>
      <c r="K6" s="13" t="str">
        <f aca="false">IF($A6="","",IF(AND(OR($G6="Valide",$G6="À renouveler"),OR($H6="Reçue",$H6="Non concerné"),OR($I6="Accepté",$I6="Refusé"),$J6="Oui"),"Complet","Incomplet"))</f>
        <v/>
      </c>
      <c r="L6" s="11"/>
    </row>
    <row r="7" customFormat="false" ht="15" hidden="false" customHeight="false" outlineLevel="0" collapsed="false">
      <c r="A7" s="14"/>
      <c r="B7" s="15" t="str">
        <f aca="false">IF($A7="","",IFERROR(INDEX(Adhérents!$B$5:$B$304,MATCH($A7,Adhérents!$A$5:$A$304,0))&amp;"","N° inconnu"))</f>
        <v/>
      </c>
      <c r="C7" s="15" t="str">
        <f aca="false">IF($A7="","",IFERROR(INDEX(Adhérents!$C$5:$C$304,MATCH($A7,Adhérents!$A$5:$A$304,0))&amp;"",""))</f>
        <v/>
      </c>
      <c r="D7" s="13" t="str">
        <f aca="false">IF($A7="","",IFERROR(INDEX(Adhérents!$E$5:$E$304,MATCH($A7,Adhérents!$A$5:$A$304,0)),""))</f>
        <v/>
      </c>
      <c r="E7" s="12"/>
      <c r="F7" s="18" t="str">
        <f aca="false">IF(OR($A7="",$E7=""),"",EDATE($E7,Listes!$O$5))</f>
        <v/>
      </c>
      <c r="G7" s="13" t="str">
        <f aca="true">IF($A7="","",IF($E7="","Manquant",IF($F7&lt;TODAY(),"Périmé",IF($F7&lt;=TODAY()+Listes!$O$6,"À renouveler","Valide"))))</f>
        <v/>
      </c>
      <c r="H7" s="14"/>
      <c r="I7" s="14"/>
      <c r="J7" s="14"/>
      <c r="K7" s="13" t="str">
        <f aca="false">IF($A7="","",IF(AND(OR($G7="Valide",$G7="À renouveler"),OR($H7="Reçue",$H7="Non concerné"),OR($I7="Accepté",$I7="Refusé"),$J7="Oui"),"Complet","Incomplet"))</f>
        <v/>
      </c>
      <c r="L7" s="11"/>
    </row>
    <row r="8" customFormat="false" ht="15" hidden="false" customHeight="false" outlineLevel="0" collapsed="false">
      <c r="A8" s="14"/>
      <c r="B8" s="15" t="str">
        <f aca="false">IF($A8="","",IFERROR(INDEX(Adhérents!$B$5:$B$304,MATCH($A8,Adhérents!$A$5:$A$304,0))&amp;"","N° inconnu"))</f>
        <v/>
      </c>
      <c r="C8" s="15" t="str">
        <f aca="false">IF($A8="","",IFERROR(INDEX(Adhérents!$C$5:$C$304,MATCH($A8,Adhérents!$A$5:$A$304,0))&amp;"",""))</f>
        <v/>
      </c>
      <c r="D8" s="13" t="str">
        <f aca="false">IF($A8="","",IFERROR(INDEX(Adhérents!$E$5:$E$304,MATCH($A8,Adhérents!$A$5:$A$304,0)),""))</f>
        <v/>
      </c>
      <c r="E8" s="12"/>
      <c r="F8" s="18" t="str">
        <f aca="false">IF(OR($A8="",$E8=""),"",EDATE($E8,Listes!$O$5))</f>
        <v/>
      </c>
      <c r="G8" s="13" t="str">
        <f aca="true">IF($A8="","",IF($E8="","Manquant",IF($F8&lt;TODAY(),"Périmé",IF($F8&lt;=TODAY()+Listes!$O$6,"À renouveler","Valide"))))</f>
        <v/>
      </c>
      <c r="H8" s="14"/>
      <c r="I8" s="14"/>
      <c r="J8" s="14"/>
      <c r="K8" s="13" t="str">
        <f aca="false">IF($A8="","",IF(AND(OR($G8="Valide",$G8="À renouveler"),OR($H8="Reçue",$H8="Non concerné"),OR($I8="Accepté",$I8="Refusé"),$J8="Oui"),"Complet","Incomplet"))</f>
        <v/>
      </c>
      <c r="L8" s="11"/>
    </row>
    <row r="9" customFormat="false" ht="15" hidden="false" customHeight="false" outlineLevel="0" collapsed="false">
      <c r="A9" s="14"/>
      <c r="B9" s="15" t="str">
        <f aca="false">IF($A9="","",IFERROR(INDEX(Adhérents!$B$5:$B$304,MATCH($A9,Adhérents!$A$5:$A$304,0))&amp;"","N° inconnu"))</f>
        <v/>
      </c>
      <c r="C9" s="15" t="str">
        <f aca="false">IF($A9="","",IFERROR(INDEX(Adhérents!$C$5:$C$304,MATCH($A9,Adhérents!$A$5:$A$304,0))&amp;"",""))</f>
        <v/>
      </c>
      <c r="D9" s="13" t="str">
        <f aca="false">IF($A9="","",IFERROR(INDEX(Adhérents!$E$5:$E$304,MATCH($A9,Adhérents!$A$5:$A$304,0)),""))</f>
        <v/>
      </c>
      <c r="E9" s="12"/>
      <c r="F9" s="18" t="str">
        <f aca="false">IF(OR($A9="",$E9=""),"",EDATE($E9,Listes!$O$5))</f>
        <v/>
      </c>
      <c r="G9" s="13" t="str">
        <f aca="true">IF($A9="","",IF($E9="","Manquant",IF($F9&lt;TODAY(),"Périmé",IF($F9&lt;=TODAY()+Listes!$O$6,"À renouveler","Valide"))))</f>
        <v/>
      </c>
      <c r="H9" s="14"/>
      <c r="I9" s="14"/>
      <c r="J9" s="14"/>
      <c r="K9" s="13" t="str">
        <f aca="false">IF($A9="","",IF(AND(OR($G9="Valide",$G9="À renouveler"),OR($H9="Reçue",$H9="Non concerné"),OR($I9="Accepté",$I9="Refusé"),$J9="Oui"),"Complet","Incomplet"))</f>
        <v/>
      </c>
      <c r="L9" s="11"/>
    </row>
    <row r="10" customFormat="false" ht="15" hidden="false" customHeight="false" outlineLevel="0" collapsed="false">
      <c r="A10" s="14"/>
      <c r="B10" s="15" t="str">
        <f aca="false">IF($A10="","",IFERROR(INDEX(Adhérents!$B$5:$B$304,MATCH($A10,Adhérents!$A$5:$A$304,0))&amp;"","N° inconnu"))</f>
        <v/>
      </c>
      <c r="C10" s="15" t="str">
        <f aca="false">IF($A10="","",IFERROR(INDEX(Adhérents!$C$5:$C$304,MATCH($A10,Adhérents!$A$5:$A$304,0))&amp;"",""))</f>
        <v/>
      </c>
      <c r="D10" s="13" t="str">
        <f aca="false">IF($A10="","",IFERROR(INDEX(Adhérents!$E$5:$E$304,MATCH($A10,Adhérents!$A$5:$A$304,0)),""))</f>
        <v/>
      </c>
      <c r="E10" s="12"/>
      <c r="F10" s="18" t="str">
        <f aca="false">IF(OR($A10="",$E10=""),"",EDATE($E10,Listes!$O$5))</f>
        <v/>
      </c>
      <c r="G10" s="13" t="str">
        <f aca="true">IF($A10="","",IF($E10="","Manquant",IF($F10&lt;TODAY(),"Périmé",IF($F10&lt;=TODAY()+Listes!$O$6,"À renouveler","Valide"))))</f>
        <v/>
      </c>
      <c r="H10" s="14"/>
      <c r="I10" s="14"/>
      <c r="J10" s="14"/>
      <c r="K10" s="13" t="str">
        <f aca="false">IF($A10="","",IF(AND(OR($G10="Valide",$G10="À renouveler"),OR($H10="Reçue",$H10="Non concerné"),OR($I10="Accepté",$I10="Refusé"),$J10="Oui"),"Complet","Incomplet"))</f>
        <v/>
      </c>
      <c r="L10" s="11"/>
    </row>
    <row r="11" customFormat="false" ht="15" hidden="false" customHeight="false" outlineLevel="0" collapsed="false">
      <c r="A11" s="14"/>
      <c r="B11" s="15" t="str">
        <f aca="false">IF($A11="","",IFERROR(INDEX(Adhérents!$B$5:$B$304,MATCH($A11,Adhérents!$A$5:$A$304,0))&amp;"","N° inconnu"))</f>
        <v/>
      </c>
      <c r="C11" s="15" t="str">
        <f aca="false">IF($A11="","",IFERROR(INDEX(Adhérents!$C$5:$C$304,MATCH($A11,Adhérents!$A$5:$A$304,0))&amp;"",""))</f>
        <v/>
      </c>
      <c r="D11" s="13" t="str">
        <f aca="false">IF($A11="","",IFERROR(INDEX(Adhérents!$E$5:$E$304,MATCH($A11,Adhérents!$A$5:$A$304,0)),""))</f>
        <v/>
      </c>
      <c r="E11" s="12"/>
      <c r="F11" s="18" t="str">
        <f aca="false">IF(OR($A11="",$E11=""),"",EDATE($E11,Listes!$O$5))</f>
        <v/>
      </c>
      <c r="G11" s="13" t="str">
        <f aca="true">IF($A11="","",IF($E11="","Manquant",IF($F11&lt;TODAY(),"Périmé",IF($F11&lt;=TODAY()+Listes!$O$6,"À renouveler","Valide"))))</f>
        <v/>
      </c>
      <c r="H11" s="14"/>
      <c r="I11" s="14"/>
      <c r="J11" s="14"/>
      <c r="K11" s="13" t="str">
        <f aca="false">IF($A11="","",IF(AND(OR($G11="Valide",$G11="À renouveler"),OR($H11="Reçue",$H11="Non concerné"),OR($I11="Accepté",$I11="Refusé"),$J11="Oui"),"Complet","Incomplet"))</f>
        <v/>
      </c>
      <c r="L11" s="11"/>
    </row>
    <row r="12" customFormat="false" ht="15" hidden="false" customHeight="false" outlineLevel="0" collapsed="false">
      <c r="A12" s="14"/>
      <c r="B12" s="15" t="str">
        <f aca="false">IF($A12="","",IFERROR(INDEX(Adhérents!$B$5:$B$304,MATCH($A12,Adhérents!$A$5:$A$304,0))&amp;"","N° inconnu"))</f>
        <v/>
      </c>
      <c r="C12" s="15" t="str">
        <f aca="false">IF($A12="","",IFERROR(INDEX(Adhérents!$C$5:$C$304,MATCH($A12,Adhérents!$A$5:$A$304,0))&amp;"",""))</f>
        <v/>
      </c>
      <c r="D12" s="13" t="str">
        <f aca="false">IF($A12="","",IFERROR(INDEX(Adhérents!$E$5:$E$304,MATCH($A12,Adhérents!$A$5:$A$304,0)),""))</f>
        <v/>
      </c>
      <c r="E12" s="12"/>
      <c r="F12" s="18" t="str">
        <f aca="false">IF(OR($A12="",$E12=""),"",EDATE($E12,Listes!$O$5))</f>
        <v/>
      </c>
      <c r="G12" s="13" t="str">
        <f aca="true">IF($A12="","",IF($E12="","Manquant",IF($F12&lt;TODAY(),"Périmé",IF($F12&lt;=TODAY()+Listes!$O$6,"À renouveler","Valide"))))</f>
        <v/>
      </c>
      <c r="H12" s="14"/>
      <c r="I12" s="14"/>
      <c r="J12" s="14"/>
      <c r="K12" s="13" t="str">
        <f aca="false">IF($A12="","",IF(AND(OR($G12="Valide",$G12="À renouveler"),OR($H12="Reçue",$H12="Non concerné"),OR($I12="Accepté",$I12="Refusé"),$J12="Oui"),"Complet","Incomplet"))</f>
        <v/>
      </c>
      <c r="L12" s="11"/>
    </row>
    <row r="13" customFormat="false" ht="15" hidden="false" customHeight="false" outlineLevel="0" collapsed="false">
      <c r="A13" s="14"/>
      <c r="B13" s="15" t="str">
        <f aca="false">IF($A13="","",IFERROR(INDEX(Adhérents!$B$5:$B$304,MATCH($A13,Adhérents!$A$5:$A$304,0))&amp;"","N° inconnu"))</f>
        <v/>
      </c>
      <c r="C13" s="15" t="str">
        <f aca="false">IF($A13="","",IFERROR(INDEX(Adhérents!$C$5:$C$304,MATCH($A13,Adhérents!$A$5:$A$304,0))&amp;"",""))</f>
        <v/>
      </c>
      <c r="D13" s="13" t="str">
        <f aca="false">IF($A13="","",IFERROR(INDEX(Adhérents!$E$5:$E$304,MATCH($A13,Adhérents!$A$5:$A$304,0)),""))</f>
        <v/>
      </c>
      <c r="E13" s="12"/>
      <c r="F13" s="18" t="str">
        <f aca="false">IF(OR($A13="",$E13=""),"",EDATE($E13,Listes!$O$5))</f>
        <v/>
      </c>
      <c r="G13" s="13" t="str">
        <f aca="true">IF($A13="","",IF($E13="","Manquant",IF($F13&lt;TODAY(),"Périmé",IF($F13&lt;=TODAY()+Listes!$O$6,"À renouveler","Valide"))))</f>
        <v/>
      </c>
      <c r="H13" s="14"/>
      <c r="I13" s="14"/>
      <c r="J13" s="14"/>
      <c r="K13" s="13" t="str">
        <f aca="false">IF($A13="","",IF(AND(OR($G13="Valide",$G13="À renouveler"),OR($H13="Reçue",$H13="Non concerné"),OR($I13="Accepté",$I13="Refusé"),$J13="Oui"),"Complet","Incomplet"))</f>
        <v/>
      </c>
      <c r="L13" s="11"/>
    </row>
    <row r="14" customFormat="false" ht="15" hidden="false" customHeight="false" outlineLevel="0" collapsed="false">
      <c r="A14" s="14"/>
      <c r="B14" s="15" t="str">
        <f aca="false">IF($A14="","",IFERROR(INDEX(Adhérents!$B$5:$B$304,MATCH($A14,Adhérents!$A$5:$A$304,0))&amp;"","N° inconnu"))</f>
        <v/>
      </c>
      <c r="C14" s="15" t="str">
        <f aca="false">IF($A14="","",IFERROR(INDEX(Adhérents!$C$5:$C$304,MATCH($A14,Adhérents!$A$5:$A$304,0))&amp;"",""))</f>
        <v/>
      </c>
      <c r="D14" s="13" t="str">
        <f aca="false">IF($A14="","",IFERROR(INDEX(Adhérents!$E$5:$E$304,MATCH($A14,Adhérents!$A$5:$A$304,0)),""))</f>
        <v/>
      </c>
      <c r="E14" s="12"/>
      <c r="F14" s="18" t="str">
        <f aca="false">IF(OR($A14="",$E14=""),"",EDATE($E14,Listes!$O$5))</f>
        <v/>
      </c>
      <c r="G14" s="13" t="str">
        <f aca="true">IF($A14="","",IF($E14="","Manquant",IF($F14&lt;TODAY(),"Périmé",IF($F14&lt;=TODAY()+Listes!$O$6,"À renouveler","Valide"))))</f>
        <v/>
      </c>
      <c r="H14" s="14"/>
      <c r="I14" s="14"/>
      <c r="J14" s="14"/>
      <c r="K14" s="13" t="str">
        <f aca="false">IF($A14="","",IF(AND(OR($G14="Valide",$G14="À renouveler"),OR($H14="Reçue",$H14="Non concerné"),OR($I14="Accepté",$I14="Refusé"),$J14="Oui"),"Complet","Incomplet"))</f>
        <v/>
      </c>
      <c r="L14" s="11"/>
    </row>
    <row r="15" customFormat="false" ht="15" hidden="false" customHeight="false" outlineLevel="0" collapsed="false">
      <c r="A15" s="14"/>
      <c r="B15" s="15" t="str">
        <f aca="false">IF($A15="","",IFERROR(INDEX(Adhérents!$B$5:$B$304,MATCH($A15,Adhérents!$A$5:$A$304,0))&amp;"","N° inconnu"))</f>
        <v/>
      </c>
      <c r="C15" s="15" t="str">
        <f aca="false">IF($A15="","",IFERROR(INDEX(Adhérents!$C$5:$C$304,MATCH($A15,Adhérents!$A$5:$A$304,0))&amp;"",""))</f>
        <v/>
      </c>
      <c r="D15" s="13" t="str">
        <f aca="false">IF($A15="","",IFERROR(INDEX(Adhérents!$E$5:$E$304,MATCH($A15,Adhérents!$A$5:$A$304,0)),""))</f>
        <v/>
      </c>
      <c r="E15" s="12"/>
      <c r="F15" s="18" t="str">
        <f aca="false">IF(OR($A15="",$E15=""),"",EDATE($E15,Listes!$O$5))</f>
        <v/>
      </c>
      <c r="G15" s="13" t="str">
        <f aca="true">IF($A15="","",IF($E15="","Manquant",IF($F15&lt;TODAY(),"Périmé",IF($F15&lt;=TODAY()+Listes!$O$6,"À renouveler","Valide"))))</f>
        <v/>
      </c>
      <c r="H15" s="14"/>
      <c r="I15" s="14"/>
      <c r="J15" s="14"/>
      <c r="K15" s="13" t="str">
        <f aca="false">IF($A15="","",IF(AND(OR($G15="Valide",$G15="À renouveler"),OR($H15="Reçue",$H15="Non concerné"),OR($I15="Accepté",$I15="Refusé"),$J15="Oui"),"Complet","Incomplet"))</f>
        <v/>
      </c>
      <c r="L15" s="11"/>
    </row>
    <row r="16" customFormat="false" ht="15" hidden="false" customHeight="false" outlineLevel="0" collapsed="false">
      <c r="A16" s="14"/>
      <c r="B16" s="15" t="str">
        <f aca="false">IF($A16="","",IFERROR(INDEX(Adhérents!$B$5:$B$304,MATCH($A16,Adhérents!$A$5:$A$304,0))&amp;"","N° inconnu"))</f>
        <v/>
      </c>
      <c r="C16" s="15" t="str">
        <f aca="false">IF($A16="","",IFERROR(INDEX(Adhérents!$C$5:$C$304,MATCH($A16,Adhérents!$A$5:$A$304,0))&amp;"",""))</f>
        <v/>
      </c>
      <c r="D16" s="13" t="str">
        <f aca="false">IF($A16="","",IFERROR(INDEX(Adhérents!$E$5:$E$304,MATCH($A16,Adhérents!$A$5:$A$304,0)),""))</f>
        <v/>
      </c>
      <c r="E16" s="12"/>
      <c r="F16" s="18" t="str">
        <f aca="false">IF(OR($A16="",$E16=""),"",EDATE($E16,Listes!$O$5))</f>
        <v/>
      </c>
      <c r="G16" s="13" t="str">
        <f aca="true">IF($A16="","",IF($E16="","Manquant",IF($F16&lt;TODAY(),"Périmé",IF($F16&lt;=TODAY()+Listes!$O$6,"À renouveler","Valide"))))</f>
        <v/>
      </c>
      <c r="H16" s="14"/>
      <c r="I16" s="14"/>
      <c r="J16" s="14"/>
      <c r="K16" s="13" t="str">
        <f aca="false">IF($A16="","",IF(AND(OR($G16="Valide",$G16="À renouveler"),OR($H16="Reçue",$H16="Non concerné"),OR($I16="Accepté",$I16="Refusé"),$J16="Oui"),"Complet","Incomplet"))</f>
        <v/>
      </c>
      <c r="L16" s="11"/>
    </row>
    <row r="17" customFormat="false" ht="15" hidden="false" customHeight="false" outlineLevel="0" collapsed="false">
      <c r="A17" s="14"/>
      <c r="B17" s="15" t="str">
        <f aca="false">IF($A17="","",IFERROR(INDEX(Adhérents!$B$5:$B$304,MATCH($A17,Adhérents!$A$5:$A$304,0))&amp;"","N° inconnu"))</f>
        <v/>
      </c>
      <c r="C17" s="15" t="str">
        <f aca="false">IF($A17="","",IFERROR(INDEX(Adhérents!$C$5:$C$304,MATCH($A17,Adhérents!$A$5:$A$304,0))&amp;"",""))</f>
        <v/>
      </c>
      <c r="D17" s="13" t="str">
        <f aca="false">IF($A17="","",IFERROR(INDEX(Adhérents!$E$5:$E$304,MATCH($A17,Adhérents!$A$5:$A$304,0)),""))</f>
        <v/>
      </c>
      <c r="E17" s="12"/>
      <c r="F17" s="18" t="str">
        <f aca="false">IF(OR($A17="",$E17=""),"",EDATE($E17,Listes!$O$5))</f>
        <v/>
      </c>
      <c r="G17" s="13" t="str">
        <f aca="true">IF($A17="","",IF($E17="","Manquant",IF($F17&lt;TODAY(),"Périmé",IF($F17&lt;=TODAY()+Listes!$O$6,"À renouveler","Valide"))))</f>
        <v/>
      </c>
      <c r="H17" s="14"/>
      <c r="I17" s="14"/>
      <c r="J17" s="14"/>
      <c r="K17" s="13" t="str">
        <f aca="false">IF($A17="","",IF(AND(OR($G17="Valide",$G17="À renouveler"),OR($H17="Reçue",$H17="Non concerné"),OR($I17="Accepté",$I17="Refusé"),$J17="Oui"),"Complet","Incomplet"))</f>
        <v/>
      </c>
      <c r="L17" s="11"/>
    </row>
    <row r="18" customFormat="false" ht="15" hidden="false" customHeight="false" outlineLevel="0" collapsed="false">
      <c r="A18" s="14"/>
      <c r="B18" s="15" t="str">
        <f aca="false">IF($A18="","",IFERROR(INDEX(Adhérents!$B$5:$B$304,MATCH($A18,Adhérents!$A$5:$A$304,0))&amp;"","N° inconnu"))</f>
        <v/>
      </c>
      <c r="C18" s="15" t="str">
        <f aca="false">IF($A18="","",IFERROR(INDEX(Adhérents!$C$5:$C$304,MATCH($A18,Adhérents!$A$5:$A$304,0))&amp;"",""))</f>
        <v/>
      </c>
      <c r="D18" s="13" t="str">
        <f aca="false">IF($A18="","",IFERROR(INDEX(Adhérents!$E$5:$E$304,MATCH($A18,Adhérents!$A$5:$A$304,0)),""))</f>
        <v/>
      </c>
      <c r="E18" s="12"/>
      <c r="F18" s="18" t="str">
        <f aca="false">IF(OR($A18="",$E18=""),"",EDATE($E18,Listes!$O$5))</f>
        <v/>
      </c>
      <c r="G18" s="13" t="str">
        <f aca="true">IF($A18="","",IF($E18="","Manquant",IF($F18&lt;TODAY(),"Périmé",IF($F18&lt;=TODAY()+Listes!$O$6,"À renouveler","Valide"))))</f>
        <v/>
      </c>
      <c r="H18" s="14"/>
      <c r="I18" s="14"/>
      <c r="J18" s="14"/>
      <c r="K18" s="13" t="str">
        <f aca="false">IF($A18="","",IF(AND(OR($G18="Valide",$G18="À renouveler"),OR($H18="Reçue",$H18="Non concerné"),OR($I18="Accepté",$I18="Refusé"),$J18="Oui"),"Complet","Incomplet"))</f>
        <v/>
      </c>
      <c r="L18" s="11"/>
    </row>
    <row r="19" customFormat="false" ht="15" hidden="false" customHeight="false" outlineLevel="0" collapsed="false">
      <c r="A19" s="14"/>
      <c r="B19" s="15" t="str">
        <f aca="false">IF($A19="","",IFERROR(INDEX(Adhérents!$B$5:$B$304,MATCH($A19,Adhérents!$A$5:$A$304,0))&amp;"","N° inconnu"))</f>
        <v/>
      </c>
      <c r="C19" s="15" t="str">
        <f aca="false">IF($A19="","",IFERROR(INDEX(Adhérents!$C$5:$C$304,MATCH($A19,Adhérents!$A$5:$A$304,0))&amp;"",""))</f>
        <v/>
      </c>
      <c r="D19" s="13" t="str">
        <f aca="false">IF($A19="","",IFERROR(INDEX(Adhérents!$E$5:$E$304,MATCH($A19,Adhérents!$A$5:$A$304,0)),""))</f>
        <v/>
      </c>
      <c r="E19" s="12"/>
      <c r="F19" s="18" t="str">
        <f aca="false">IF(OR($A19="",$E19=""),"",EDATE($E19,Listes!$O$5))</f>
        <v/>
      </c>
      <c r="G19" s="13" t="str">
        <f aca="true">IF($A19="","",IF($E19="","Manquant",IF($F19&lt;TODAY(),"Périmé",IF($F19&lt;=TODAY()+Listes!$O$6,"À renouveler","Valide"))))</f>
        <v/>
      </c>
      <c r="H19" s="14"/>
      <c r="I19" s="14"/>
      <c r="J19" s="14"/>
      <c r="K19" s="13" t="str">
        <f aca="false">IF($A19="","",IF(AND(OR($G19="Valide",$G19="À renouveler"),OR($H19="Reçue",$H19="Non concerné"),OR($I19="Accepté",$I19="Refusé"),$J19="Oui"),"Complet","Incomplet"))</f>
        <v/>
      </c>
      <c r="L19" s="11"/>
    </row>
    <row r="20" customFormat="false" ht="15" hidden="false" customHeight="false" outlineLevel="0" collapsed="false">
      <c r="A20" s="14"/>
      <c r="B20" s="15" t="str">
        <f aca="false">IF($A20="","",IFERROR(INDEX(Adhérents!$B$5:$B$304,MATCH($A20,Adhérents!$A$5:$A$304,0))&amp;"","N° inconnu"))</f>
        <v/>
      </c>
      <c r="C20" s="15" t="str">
        <f aca="false">IF($A20="","",IFERROR(INDEX(Adhérents!$C$5:$C$304,MATCH($A20,Adhérents!$A$5:$A$304,0))&amp;"",""))</f>
        <v/>
      </c>
      <c r="D20" s="13" t="str">
        <f aca="false">IF($A20="","",IFERROR(INDEX(Adhérents!$E$5:$E$304,MATCH($A20,Adhérents!$A$5:$A$304,0)),""))</f>
        <v/>
      </c>
      <c r="E20" s="12"/>
      <c r="F20" s="18" t="str">
        <f aca="false">IF(OR($A20="",$E20=""),"",EDATE($E20,Listes!$O$5))</f>
        <v/>
      </c>
      <c r="G20" s="13" t="str">
        <f aca="true">IF($A20="","",IF($E20="","Manquant",IF($F20&lt;TODAY(),"Périmé",IF($F20&lt;=TODAY()+Listes!$O$6,"À renouveler","Valide"))))</f>
        <v/>
      </c>
      <c r="H20" s="14"/>
      <c r="I20" s="14"/>
      <c r="J20" s="14"/>
      <c r="K20" s="13" t="str">
        <f aca="false">IF($A20="","",IF(AND(OR($G20="Valide",$G20="À renouveler"),OR($H20="Reçue",$H20="Non concerné"),OR($I20="Accepté",$I20="Refusé"),$J20="Oui"),"Complet","Incomplet"))</f>
        <v/>
      </c>
      <c r="L20" s="11"/>
    </row>
    <row r="21" customFormat="false" ht="15" hidden="false" customHeight="false" outlineLevel="0" collapsed="false">
      <c r="A21" s="14"/>
      <c r="B21" s="15" t="str">
        <f aca="false">IF($A21="","",IFERROR(INDEX(Adhérents!$B$5:$B$304,MATCH($A21,Adhérents!$A$5:$A$304,0))&amp;"","N° inconnu"))</f>
        <v/>
      </c>
      <c r="C21" s="15" t="str">
        <f aca="false">IF($A21="","",IFERROR(INDEX(Adhérents!$C$5:$C$304,MATCH($A21,Adhérents!$A$5:$A$304,0))&amp;"",""))</f>
        <v/>
      </c>
      <c r="D21" s="13" t="str">
        <f aca="false">IF($A21="","",IFERROR(INDEX(Adhérents!$E$5:$E$304,MATCH($A21,Adhérents!$A$5:$A$304,0)),""))</f>
        <v/>
      </c>
      <c r="E21" s="12"/>
      <c r="F21" s="18" t="str">
        <f aca="false">IF(OR($A21="",$E21=""),"",EDATE($E21,Listes!$O$5))</f>
        <v/>
      </c>
      <c r="G21" s="13" t="str">
        <f aca="true">IF($A21="","",IF($E21="","Manquant",IF($F21&lt;TODAY(),"Périmé",IF($F21&lt;=TODAY()+Listes!$O$6,"À renouveler","Valide"))))</f>
        <v/>
      </c>
      <c r="H21" s="14"/>
      <c r="I21" s="14"/>
      <c r="J21" s="14"/>
      <c r="K21" s="13" t="str">
        <f aca="false">IF($A21="","",IF(AND(OR($G21="Valide",$G21="À renouveler"),OR($H21="Reçue",$H21="Non concerné"),OR($I21="Accepté",$I21="Refusé"),$J21="Oui"),"Complet","Incomplet"))</f>
        <v/>
      </c>
      <c r="L21" s="11"/>
    </row>
    <row r="22" customFormat="false" ht="15" hidden="false" customHeight="false" outlineLevel="0" collapsed="false">
      <c r="A22" s="14"/>
      <c r="B22" s="15" t="str">
        <f aca="false">IF($A22="","",IFERROR(INDEX(Adhérents!$B$5:$B$304,MATCH($A22,Adhérents!$A$5:$A$304,0))&amp;"","N° inconnu"))</f>
        <v/>
      </c>
      <c r="C22" s="15" t="str">
        <f aca="false">IF($A22="","",IFERROR(INDEX(Adhérents!$C$5:$C$304,MATCH($A22,Adhérents!$A$5:$A$304,0))&amp;"",""))</f>
        <v/>
      </c>
      <c r="D22" s="13" t="str">
        <f aca="false">IF($A22="","",IFERROR(INDEX(Adhérents!$E$5:$E$304,MATCH($A22,Adhérents!$A$5:$A$304,0)),""))</f>
        <v/>
      </c>
      <c r="E22" s="12"/>
      <c r="F22" s="18" t="str">
        <f aca="false">IF(OR($A22="",$E22=""),"",EDATE($E22,Listes!$O$5))</f>
        <v/>
      </c>
      <c r="G22" s="13" t="str">
        <f aca="true">IF($A22="","",IF($E22="","Manquant",IF($F22&lt;TODAY(),"Périmé",IF($F22&lt;=TODAY()+Listes!$O$6,"À renouveler","Valide"))))</f>
        <v/>
      </c>
      <c r="H22" s="14"/>
      <c r="I22" s="14"/>
      <c r="J22" s="14"/>
      <c r="K22" s="13" t="str">
        <f aca="false">IF($A22="","",IF(AND(OR($G22="Valide",$G22="À renouveler"),OR($H22="Reçue",$H22="Non concerné"),OR($I22="Accepté",$I22="Refusé"),$J22="Oui"),"Complet","Incomplet"))</f>
        <v/>
      </c>
      <c r="L22" s="11"/>
    </row>
    <row r="23" customFormat="false" ht="15" hidden="false" customHeight="false" outlineLevel="0" collapsed="false">
      <c r="A23" s="14"/>
      <c r="B23" s="15" t="str">
        <f aca="false">IF($A23="","",IFERROR(INDEX(Adhérents!$B$5:$B$304,MATCH($A23,Adhérents!$A$5:$A$304,0))&amp;"","N° inconnu"))</f>
        <v/>
      </c>
      <c r="C23" s="15" t="str">
        <f aca="false">IF($A23="","",IFERROR(INDEX(Adhérents!$C$5:$C$304,MATCH($A23,Adhérents!$A$5:$A$304,0))&amp;"",""))</f>
        <v/>
      </c>
      <c r="D23" s="13" t="str">
        <f aca="false">IF($A23="","",IFERROR(INDEX(Adhérents!$E$5:$E$304,MATCH($A23,Adhérents!$A$5:$A$304,0)),""))</f>
        <v/>
      </c>
      <c r="E23" s="12"/>
      <c r="F23" s="18" t="str">
        <f aca="false">IF(OR($A23="",$E23=""),"",EDATE($E23,Listes!$O$5))</f>
        <v/>
      </c>
      <c r="G23" s="13" t="str">
        <f aca="true">IF($A23="","",IF($E23="","Manquant",IF($F23&lt;TODAY(),"Périmé",IF($F23&lt;=TODAY()+Listes!$O$6,"À renouveler","Valide"))))</f>
        <v/>
      </c>
      <c r="H23" s="14"/>
      <c r="I23" s="14"/>
      <c r="J23" s="14"/>
      <c r="K23" s="13" t="str">
        <f aca="false">IF($A23="","",IF(AND(OR($G23="Valide",$G23="À renouveler"),OR($H23="Reçue",$H23="Non concerné"),OR($I23="Accepté",$I23="Refusé"),$J23="Oui"),"Complet","Incomplet"))</f>
        <v/>
      </c>
      <c r="L23" s="11"/>
    </row>
    <row r="24" customFormat="false" ht="15" hidden="false" customHeight="false" outlineLevel="0" collapsed="false">
      <c r="A24" s="14"/>
      <c r="B24" s="15" t="str">
        <f aca="false">IF($A24="","",IFERROR(INDEX(Adhérents!$B$5:$B$304,MATCH($A24,Adhérents!$A$5:$A$304,0))&amp;"","N° inconnu"))</f>
        <v/>
      </c>
      <c r="C24" s="15" t="str">
        <f aca="false">IF($A24="","",IFERROR(INDEX(Adhérents!$C$5:$C$304,MATCH($A24,Adhérents!$A$5:$A$304,0))&amp;"",""))</f>
        <v/>
      </c>
      <c r="D24" s="13" t="str">
        <f aca="false">IF($A24="","",IFERROR(INDEX(Adhérents!$E$5:$E$304,MATCH($A24,Adhérents!$A$5:$A$304,0)),""))</f>
        <v/>
      </c>
      <c r="E24" s="12"/>
      <c r="F24" s="18" t="str">
        <f aca="false">IF(OR($A24="",$E24=""),"",EDATE($E24,Listes!$O$5))</f>
        <v/>
      </c>
      <c r="G24" s="13" t="str">
        <f aca="true">IF($A24="","",IF($E24="","Manquant",IF($F24&lt;TODAY(),"Périmé",IF($F24&lt;=TODAY()+Listes!$O$6,"À renouveler","Valide"))))</f>
        <v/>
      </c>
      <c r="H24" s="14"/>
      <c r="I24" s="14"/>
      <c r="J24" s="14"/>
      <c r="K24" s="13" t="str">
        <f aca="false">IF($A24="","",IF(AND(OR($G24="Valide",$G24="À renouveler"),OR($H24="Reçue",$H24="Non concerné"),OR($I24="Accepté",$I24="Refusé"),$J24="Oui"),"Complet","Incomplet"))</f>
        <v/>
      </c>
      <c r="L24" s="11"/>
    </row>
    <row r="25" customFormat="false" ht="15" hidden="false" customHeight="false" outlineLevel="0" collapsed="false">
      <c r="A25" s="14"/>
      <c r="B25" s="15" t="str">
        <f aca="false">IF($A25="","",IFERROR(INDEX(Adhérents!$B$5:$B$304,MATCH($A25,Adhérents!$A$5:$A$304,0))&amp;"","N° inconnu"))</f>
        <v/>
      </c>
      <c r="C25" s="15" t="str">
        <f aca="false">IF($A25="","",IFERROR(INDEX(Adhérents!$C$5:$C$304,MATCH($A25,Adhérents!$A$5:$A$304,0))&amp;"",""))</f>
        <v/>
      </c>
      <c r="D25" s="13" t="str">
        <f aca="false">IF($A25="","",IFERROR(INDEX(Adhérents!$E$5:$E$304,MATCH($A25,Adhérents!$A$5:$A$304,0)),""))</f>
        <v/>
      </c>
      <c r="E25" s="12"/>
      <c r="F25" s="18" t="str">
        <f aca="false">IF(OR($A25="",$E25=""),"",EDATE($E25,Listes!$O$5))</f>
        <v/>
      </c>
      <c r="G25" s="13" t="str">
        <f aca="true">IF($A25="","",IF($E25="","Manquant",IF($F25&lt;TODAY(),"Périmé",IF($F25&lt;=TODAY()+Listes!$O$6,"À renouveler","Valide"))))</f>
        <v/>
      </c>
      <c r="H25" s="14"/>
      <c r="I25" s="14"/>
      <c r="J25" s="14"/>
      <c r="K25" s="13" t="str">
        <f aca="false">IF($A25="","",IF(AND(OR($G25="Valide",$G25="À renouveler"),OR($H25="Reçue",$H25="Non concerné"),OR($I25="Accepté",$I25="Refusé"),$J25="Oui"),"Complet","Incomplet"))</f>
        <v/>
      </c>
      <c r="L25" s="11"/>
    </row>
    <row r="26" customFormat="false" ht="15" hidden="false" customHeight="false" outlineLevel="0" collapsed="false">
      <c r="A26" s="14"/>
      <c r="B26" s="15" t="str">
        <f aca="false">IF($A26="","",IFERROR(INDEX(Adhérents!$B$5:$B$304,MATCH($A26,Adhérents!$A$5:$A$304,0))&amp;"","N° inconnu"))</f>
        <v/>
      </c>
      <c r="C26" s="15" t="str">
        <f aca="false">IF($A26="","",IFERROR(INDEX(Adhérents!$C$5:$C$304,MATCH($A26,Adhérents!$A$5:$A$304,0))&amp;"",""))</f>
        <v/>
      </c>
      <c r="D26" s="13" t="str">
        <f aca="false">IF($A26="","",IFERROR(INDEX(Adhérents!$E$5:$E$304,MATCH($A26,Adhérents!$A$5:$A$304,0)),""))</f>
        <v/>
      </c>
      <c r="E26" s="12"/>
      <c r="F26" s="18" t="str">
        <f aca="false">IF(OR($A26="",$E26=""),"",EDATE($E26,Listes!$O$5))</f>
        <v/>
      </c>
      <c r="G26" s="13" t="str">
        <f aca="true">IF($A26="","",IF($E26="","Manquant",IF($F26&lt;TODAY(),"Périmé",IF($F26&lt;=TODAY()+Listes!$O$6,"À renouveler","Valide"))))</f>
        <v/>
      </c>
      <c r="H26" s="14"/>
      <c r="I26" s="14"/>
      <c r="J26" s="14"/>
      <c r="K26" s="13" t="str">
        <f aca="false">IF($A26="","",IF(AND(OR($G26="Valide",$G26="À renouveler"),OR($H26="Reçue",$H26="Non concerné"),OR($I26="Accepté",$I26="Refusé"),$J26="Oui"),"Complet","Incomplet"))</f>
        <v/>
      </c>
      <c r="L26" s="11"/>
    </row>
    <row r="27" customFormat="false" ht="15" hidden="false" customHeight="false" outlineLevel="0" collapsed="false">
      <c r="A27" s="14"/>
      <c r="B27" s="15" t="str">
        <f aca="false">IF($A27="","",IFERROR(INDEX(Adhérents!$B$5:$B$304,MATCH($A27,Adhérents!$A$5:$A$304,0))&amp;"","N° inconnu"))</f>
        <v/>
      </c>
      <c r="C27" s="15" t="str">
        <f aca="false">IF($A27="","",IFERROR(INDEX(Adhérents!$C$5:$C$304,MATCH($A27,Adhérents!$A$5:$A$304,0))&amp;"",""))</f>
        <v/>
      </c>
      <c r="D27" s="13" t="str">
        <f aca="false">IF($A27="","",IFERROR(INDEX(Adhérents!$E$5:$E$304,MATCH($A27,Adhérents!$A$5:$A$304,0)),""))</f>
        <v/>
      </c>
      <c r="E27" s="12"/>
      <c r="F27" s="18" t="str">
        <f aca="false">IF(OR($A27="",$E27=""),"",EDATE($E27,Listes!$O$5))</f>
        <v/>
      </c>
      <c r="G27" s="13" t="str">
        <f aca="true">IF($A27="","",IF($E27="","Manquant",IF($F27&lt;TODAY(),"Périmé",IF($F27&lt;=TODAY()+Listes!$O$6,"À renouveler","Valide"))))</f>
        <v/>
      </c>
      <c r="H27" s="14"/>
      <c r="I27" s="14"/>
      <c r="J27" s="14"/>
      <c r="K27" s="13" t="str">
        <f aca="false">IF($A27="","",IF(AND(OR($G27="Valide",$G27="À renouveler"),OR($H27="Reçue",$H27="Non concerné"),OR($I27="Accepté",$I27="Refusé"),$J27="Oui"),"Complet","Incomplet"))</f>
        <v/>
      </c>
      <c r="L27" s="11"/>
    </row>
    <row r="28" customFormat="false" ht="15" hidden="false" customHeight="false" outlineLevel="0" collapsed="false">
      <c r="A28" s="14"/>
      <c r="B28" s="15" t="str">
        <f aca="false">IF($A28="","",IFERROR(INDEX(Adhérents!$B$5:$B$304,MATCH($A28,Adhérents!$A$5:$A$304,0))&amp;"","N° inconnu"))</f>
        <v/>
      </c>
      <c r="C28" s="15" t="str">
        <f aca="false">IF($A28="","",IFERROR(INDEX(Adhérents!$C$5:$C$304,MATCH($A28,Adhérents!$A$5:$A$304,0))&amp;"",""))</f>
        <v/>
      </c>
      <c r="D28" s="13" t="str">
        <f aca="false">IF($A28="","",IFERROR(INDEX(Adhérents!$E$5:$E$304,MATCH($A28,Adhérents!$A$5:$A$304,0)),""))</f>
        <v/>
      </c>
      <c r="E28" s="12"/>
      <c r="F28" s="18" t="str">
        <f aca="false">IF(OR($A28="",$E28=""),"",EDATE($E28,Listes!$O$5))</f>
        <v/>
      </c>
      <c r="G28" s="13" t="str">
        <f aca="true">IF($A28="","",IF($E28="","Manquant",IF($F28&lt;TODAY(),"Périmé",IF($F28&lt;=TODAY()+Listes!$O$6,"À renouveler","Valide"))))</f>
        <v/>
      </c>
      <c r="H28" s="14"/>
      <c r="I28" s="14"/>
      <c r="J28" s="14"/>
      <c r="K28" s="13" t="str">
        <f aca="false">IF($A28="","",IF(AND(OR($G28="Valide",$G28="À renouveler"),OR($H28="Reçue",$H28="Non concerné"),OR($I28="Accepté",$I28="Refusé"),$J28="Oui"),"Complet","Incomplet"))</f>
        <v/>
      </c>
      <c r="L28" s="11"/>
    </row>
    <row r="29" customFormat="false" ht="15" hidden="false" customHeight="false" outlineLevel="0" collapsed="false">
      <c r="A29" s="14"/>
      <c r="B29" s="15" t="str">
        <f aca="false">IF($A29="","",IFERROR(INDEX(Adhérents!$B$5:$B$304,MATCH($A29,Adhérents!$A$5:$A$304,0))&amp;"","N° inconnu"))</f>
        <v/>
      </c>
      <c r="C29" s="15" t="str">
        <f aca="false">IF($A29="","",IFERROR(INDEX(Adhérents!$C$5:$C$304,MATCH($A29,Adhérents!$A$5:$A$304,0))&amp;"",""))</f>
        <v/>
      </c>
      <c r="D29" s="13" t="str">
        <f aca="false">IF($A29="","",IFERROR(INDEX(Adhérents!$E$5:$E$304,MATCH($A29,Adhérents!$A$5:$A$304,0)),""))</f>
        <v/>
      </c>
      <c r="E29" s="12"/>
      <c r="F29" s="18" t="str">
        <f aca="false">IF(OR($A29="",$E29=""),"",EDATE($E29,Listes!$O$5))</f>
        <v/>
      </c>
      <c r="G29" s="13" t="str">
        <f aca="true">IF($A29="","",IF($E29="","Manquant",IF($F29&lt;TODAY(),"Périmé",IF($F29&lt;=TODAY()+Listes!$O$6,"À renouveler","Valide"))))</f>
        <v/>
      </c>
      <c r="H29" s="14"/>
      <c r="I29" s="14"/>
      <c r="J29" s="14"/>
      <c r="K29" s="13" t="str">
        <f aca="false">IF($A29="","",IF(AND(OR($G29="Valide",$G29="À renouveler"),OR($H29="Reçue",$H29="Non concerné"),OR($I29="Accepté",$I29="Refusé"),$J29="Oui"),"Complet","Incomplet"))</f>
        <v/>
      </c>
      <c r="L29" s="11"/>
    </row>
    <row r="30" customFormat="false" ht="15" hidden="false" customHeight="false" outlineLevel="0" collapsed="false">
      <c r="A30" s="14"/>
      <c r="B30" s="15" t="str">
        <f aca="false">IF($A30="","",IFERROR(INDEX(Adhérents!$B$5:$B$304,MATCH($A30,Adhérents!$A$5:$A$304,0))&amp;"","N° inconnu"))</f>
        <v/>
      </c>
      <c r="C30" s="15" t="str">
        <f aca="false">IF($A30="","",IFERROR(INDEX(Adhérents!$C$5:$C$304,MATCH($A30,Adhérents!$A$5:$A$304,0))&amp;"",""))</f>
        <v/>
      </c>
      <c r="D30" s="13" t="str">
        <f aca="false">IF($A30="","",IFERROR(INDEX(Adhérents!$E$5:$E$304,MATCH($A30,Adhérents!$A$5:$A$304,0)),""))</f>
        <v/>
      </c>
      <c r="E30" s="12"/>
      <c r="F30" s="18" t="str">
        <f aca="false">IF(OR($A30="",$E30=""),"",EDATE($E30,Listes!$O$5))</f>
        <v/>
      </c>
      <c r="G30" s="13" t="str">
        <f aca="true">IF($A30="","",IF($E30="","Manquant",IF($F30&lt;TODAY(),"Périmé",IF($F30&lt;=TODAY()+Listes!$O$6,"À renouveler","Valide"))))</f>
        <v/>
      </c>
      <c r="H30" s="14"/>
      <c r="I30" s="14"/>
      <c r="J30" s="14"/>
      <c r="K30" s="13" t="str">
        <f aca="false">IF($A30="","",IF(AND(OR($G30="Valide",$G30="À renouveler"),OR($H30="Reçue",$H30="Non concerné"),OR($I30="Accepté",$I30="Refusé"),$J30="Oui"),"Complet","Incomplet"))</f>
        <v/>
      </c>
      <c r="L30" s="11"/>
    </row>
    <row r="31" customFormat="false" ht="15" hidden="false" customHeight="false" outlineLevel="0" collapsed="false">
      <c r="A31" s="14"/>
      <c r="B31" s="15" t="str">
        <f aca="false">IF($A31="","",IFERROR(INDEX(Adhérents!$B$5:$B$304,MATCH($A31,Adhérents!$A$5:$A$304,0))&amp;"","N° inconnu"))</f>
        <v/>
      </c>
      <c r="C31" s="15" t="str">
        <f aca="false">IF($A31="","",IFERROR(INDEX(Adhérents!$C$5:$C$304,MATCH($A31,Adhérents!$A$5:$A$304,0))&amp;"",""))</f>
        <v/>
      </c>
      <c r="D31" s="13" t="str">
        <f aca="false">IF($A31="","",IFERROR(INDEX(Adhérents!$E$5:$E$304,MATCH($A31,Adhérents!$A$5:$A$304,0)),""))</f>
        <v/>
      </c>
      <c r="E31" s="12"/>
      <c r="F31" s="18" t="str">
        <f aca="false">IF(OR($A31="",$E31=""),"",EDATE($E31,Listes!$O$5))</f>
        <v/>
      </c>
      <c r="G31" s="13" t="str">
        <f aca="true">IF($A31="","",IF($E31="","Manquant",IF($F31&lt;TODAY(),"Périmé",IF($F31&lt;=TODAY()+Listes!$O$6,"À renouveler","Valide"))))</f>
        <v/>
      </c>
      <c r="H31" s="14"/>
      <c r="I31" s="14"/>
      <c r="J31" s="14"/>
      <c r="K31" s="13" t="str">
        <f aca="false">IF($A31="","",IF(AND(OR($G31="Valide",$G31="À renouveler"),OR($H31="Reçue",$H31="Non concerné"),OR($I31="Accepté",$I31="Refusé"),$J31="Oui"),"Complet","Incomplet"))</f>
        <v/>
      </c>
      <c r="L31" s="11"/>
    </row>
    <row r="32" customFormat="false" ht="15" hidden="false" customHeight="false" outlineLevel="0" collapsed="false">
      <c r="A32" s="14"/>
      <c r="B32" s="15" t="str">
        <f aca="false">IF($A32="","",IFERROR(INDEX(Adhérents!$B$5:$B$304,MATCH($A32,Adhérents!$A$5:$A$304,0))&amp;"","N° inconnu"))</f>
        <v/>
      </c>
      <c r="C32" s="15" t="str">
        <f aca="false">IF($A32="","",IFERROR(INDEX(Adhérents!$C$5:$C$304,MATCH($A32,Adhérents!$A$5:$A$304,0))&amp;"",""))</f>
        <v/>
      </c>
      <c r="D32" s="13" t="str">
        <f aca="false">IF($A32="","",IFERROR(INDEX(Adhérents!$E$5:$E$304,MATCH($A32,Adhérents!$A$5:$A$304,0)),""))</f>
        <v/>
      </c>
      <c r="E32" s="12"/>
      <c r="F32" s="18" t="str">
        <f aca="false">IF(OR($A32="",$E32=""),"",EDATE($E32,Listes!$O$5))</f>
        <v/>
      </c>
      <c r="G32" s="13" t="str">
        <f aca="true">IF($A32="","",IF($E32="","Manquant",IF($F32&lt;TODAY(),"Périmé",IF($F32&lt;=TODAY()+Listes!$O$6,"À renouveler","Valide"))))</f>
        <v/>
      </c>
      <c r="H32" s="14"/>
      <c r="I32" s="14"/>
      <c r="J32" s="14"/>
      <c r="K32" s="13" t="str">
        <f aca="false">IF($A32="","",IF(AND(OR($G32="Valide",$G32="À renouveler"),OR($H32="Reçue",$H32="Non concerné"),OR($I32="Accepté",$I32="Refusé"),$J32="Oui"),"Complet","Incomplet"))</f>
        <v/>
      </c>
      <c r="L32" s="11"/>
    </row>
    <row r="33" customFormat="false" ht="15" hidden="false" customHeight="false" outlineLevel="0" collapsed="false">
      <c r="A33" s="14"/>
      <c r="B33" s="15" t="str">
        <f aca="false">IF($A33="","",IFERROR(INDEX(Adhérents!$B$5:$B$304,MATCH($A33,Adhérents!$A$5:$A$304,0))&amp;"","N° inconnu"))</f>
        <v/>
      </c>
      <c r="C33" s="15" t="str">
        <f aca="false">IF($A33="","",IFERROR(INDEX(Adhérents!$C$5:$C$304,MATCH($A33,Adhérents!$A$5:$A$304,0))&amp;"",""))</f>
        <v/>
      </c>
      <c r="D33" s="13" t="str">
        <f aca="false">IF($A33="","",IFERROR(INDEX(Adhérents!$E$5:$E$304,MATCH($A33,Adhérents!$A$5:$A$304,0)),""))</f>
        <v/>
      </c>
      <c r="E33" s="12"/>
      <c r="F33" s="18" t="str">
        <f aca="false">IF(OR($A33="",$E33=""),"",EDATE($E33,Listes!$O$5))</f>
        <v/>
      </c>
      <c r="G33" s="13" t="str">
        <f aca="true">IF($A33="","",IF($E33="","Manquant",IF($F33&lt;TODAY(),"Périmé",IF($F33&lt;=TODAY()+Listes!$O$6,"À renouveler","Valide"))))</f>
        <v/>
      </c>
      <c r="H33" s="14"/>
      <c r="I33" s="14"/>
      <c r="J33" s="14"/>
      <c r="K33" s="13" t="str">
        <f aca="false">IF($A33="","",IF(AND(OR($G33="Valide",$G33="À renouveler"),OR($H33="Reçue",$H33="Non concerné"),OR($I33="Accepté",$I33="Refusé"),$J33="Oui"),"Complet","Incomplet"))</f>
        <v/>
      </c>
      <c r="L33" s="11"/>
    </row>
    <row r="34" customFormat="false" ht="15" hidden="false" customHeight="false" outlineLevel="0" collapsed="false">
      <c r="A34" s="14"/>
      <c r="B34" s="15" t="str">
        <f aca="false">IF($A34="","",IFERROR(INDEX(Adhérents!$B$5:$B$304,MATCH($A34,Adhérents!$A$5:$A$304,0))&amp;"","N° inconnu"))</f>
        <v/>
      </c>
      <c r="C34" s="15" t="str">
        <f aca="false">IF($A34="","",IFERROR(INDEX(Adhérents!$C$5:$C$304,MATCH($A34,Adhérents!$A$5:$A$304,0))&amp;"",""))</f>
        <v/>
      </c>
      <c r="D34" s="13" t="str">
        <f aca="false">IF($A34="","",IFERROR(INDEX(Adhérents!$E$5:$E$304,MATCH($A34,Adhérents!$A$5:$A$304,0)),""))</f>
        <v/>
      </c>
      <c r="E34" s="12"/>
      <c r="F34" s="18" t="str">
        <f aca="false">IF(OR($A34="",$E34=""),"",EDATE($E34,Listes!$O$5))</f>
        <v/>
      </c>
      <c r="G34" s="13" t="str">
        <f aca="true">IF($A34="","",IF($E34="","Manquant",IF($F34&lt;TODAY(),"Périmé",IF($F34&lt;=TODAY()+Listes!$O$6,"À renouveler","Valide"))))</f>
        <v/>
      </c>
      <c r="H34" s="14"/>
      <c r="I34" s="14"/>
      <c r="J34" s="14"/>
      <c r="K34" s="13" t="str">
        <f aca="false">IF($A34="","",IF(AND(OR($G34="Valide",$G34="À renouveler"),OR($H34="Reçue",$H34="Non concerné"),OR($I34="Accepté",$I34="Refusé"),$J34="Oui"),"Complet","Incomplet"))</f>
        <v/>
      </c>
      <c r="L34" s="11"/>
    </row>
    <row r="35" customFormat="false" ht="15" hidden="false" customHeight="false" outlineLevel="0" collapsed="false">
      <c r="A35" s="14"/>
      <c r="B35" s="15" t="str">
        <f aca="false">IF($A35="","",IFERROR(INDEX(Adhérents!$B$5:$B$304,MATCH($A35,Adhérents!$A$5:$A$304,0))&amp;"","N° inconnu"))</f>
        <v/>
      </c>
      <c r="C35" s="15" t="str">
        <f aca="false">IF($A35="","",IFERROR(INDEX(Adhérents!$C$5:$C$304,MATCH($A35,Adhérents!$A$5:$A$304,0))&amp;"",""))</f>
        <v/>
      </c>
      <c r="D35" s="13" t="str">
        <f aca="false">IF($A35="","",IFERROR(INDEX(Adhérents!$E$5:$E$304,MATCH($A35,Adhérents!$A$5:$A$304,0)),""))</f>
        <v/>
      </c>
      <c r="E35" s="12"/>
      <c r="F35" s="18" t="str">
        <f aca="false">IF(OR($A35="",$E35=""),"",EDATE($E35,Listes!$O$5))</f>
        <v/>
      </c>
      <c r="G35" s="13" t="str">
        <f aca="true">IF($A35="","",IF($E35="","Manquant",IF($F35&lt;TODAY(),"Périmé",IF($F35&lt;=TODAY()+Listes!$O$6,"À renouveler","Valide"))))</f>
        <v/>
      </c>
      <c r="H35" s="14"/>
      <c r="I35" s="14"/>
      <c r="J35" s="14"/>
      <c r="K35" s="13" t="str">
        <f aca="false">IF($A35="","",IF(AND(OR($G35="Valide",$G35="À renouveler"),OR($H35="Reçue",$H35="Non concerné"),OR($I35="Accepté",$I35="Refusé"),$J35="Oui"),"Complet","Incomplet"))</f>
        <v/>
      </c>
      <c r="L35" s="11"/>
    </row>
    <row r="36" customFormat="false" ht="15" hidden="false" customHeight="false" outlineLevel="0" collapsed="false">
      <c r="A36" s="14"/>
      <c r="B36" s="15" t="str">
        <f aca="false">IF($A36="","",IFERROR(INDEX(Adhérents!$B$5:$B$304,MATCH($A36,Adhérents!$A$5:$A$304,0))&amp;"","N° inconnu"))</f>
        <v/>
      </c>
      <c r="C36" s="15" t="str">
        <f aca="false">IF($A36="","",IFERROR(INDEX(Adhérents!$C$5:$C$304,MATCH($A36,Adhérents!$A$5:$A$304,0))&amp;"",""))</f>
        <v/>
      </c>
      <c r="D36" s="13" t="str">
        <f aca="false">IF($A36="","",IFERROR(INDEX(Adhérents!$E$5:$E$304,MATCH($A36,Adhérents!$A$5:$A$304,0)),""))</f>
        <v/>
      </c>
      <c r="E36" s="12"/>
      <c r="F36" s="18" t="str">
        <f aca="false">IF(OR($A36="",$E36=""),"",EDATE($E36,Listes!$O$5))</f>
        <v/>
      </c>
      <c r="G36" s="13" t="str">
        <f aca="true">IF($A36="","",IF($E36="","Manquant",IF($F36&lt;TODAY(),"Périmé",IF($F36&lt;=TODAY()+Listes!$O$6,"À renouveler","Valide"))))</f>
        <v/>
      </c>
      <c r="H36" s="14"/>
      <c r="I36" s="14"/>
      <c r="J36" s="14"/>
      <c r="K36" s="13" t="str">
        <f aca="false">IF($A36="","",IF(AND(OR($G36="Valide",$G36="À renouveler"),OR($H36="Reçue",$H36="Non concerné"),OR($I36="Accepté",$I36="Refusé"),$J36="Oui"),"Complet","Incomplet"))</f>
        <v/>
      </c>
      <c r="L36" s="11"/>
    </row>
    <row r="37" customFormat="false" ht="15" hidden="false" customHeight="false" outlineLevel="0" collapsed="false">
      <c r="A37" s="14"/>
      <c r="B37" s="15" t="str">
        <f aca="false">IF($A37="","",IFERROR(INDEX(Adhérents!$B$5:$B$304,MATCH($A37,Adhérents!$A$5:$A$304,0))&amp;"","N° inconnu"))</f>
        <v/>
      </c>
      <c r="C37" s="15" t="str">
        <f aca="false">IF($A37="","",IFERROR(INDEX(Adhérents!$C$5:$C$304,MATCH($A37,Adhérents!$A$5:$A$304,0))&amp;"",""))</f>
        <v/>
      </c>
      <c r="D37" s="13" t="str">
        <f aca="false">IF($A37="","",IFERROR(INDEX(Adhérents!$E$5:$E$304,MATCH($A37,Adhérents!$A$5:$A$304,0)),""))</f>
        <v/>
      </c>
      <c r="E37" s="12"/>
      <c r="F37" s="18" t="str">
        <f aca="false">IF(OR($A37="",$E37=""),"",EDATE($E37,Listes!$O$5))</f>
        <v/>
      </c>
      <c r="G37" s="13" t="str">
        <f aca="true">IF($A37="","",IF($E37="","Manquant",IF($F37&lt;TODAY(),"Périmé",IF($F37&lt;=TODAY()+Listes!$O$6,"À renouveler","Valide"))))</f>
        <v/>
      </c>
      <c r="H37" s="14"/>
      <c r="I37" s="14"/>
      <c r="J37" s="14"/>
      <c r="K37" s="13" t="str">
        <f aca="false">IF($A37="","",IF(AND(OR($G37="Valide",$G37="À renouveler"),OR($H37="Reçue",$H37="Non concerné"),OR($I37="Accepté",$I37="Refusé"),$J37="Oui"),"Complet","Incomplet"))</f>
        <v/>
      </c>
      <c r="L37" s="11"/>
    </row>
    <row r="38" customFormat="false" ht="15" hidden="false" customHeight="false" outlineLevel="0" collapsed="false">
      <c r="A38" s="14"/>
      <c r="B38" s="15" t="str">
        <f aca="false">IF($A38="","",IFERROR(INDEX(Adhérents!$B$5:$B$304,MATCH($A38,Adhérents!$A$5:$A$304,0))&amp;"","N° inconnu"))</f>
        <v/>
      </c>
      <c r="C38" s="15" t="str">
        <f aca="false">IF($A38="","",IFERROR(INDEX(Adhérents!$C$5:$C$304,MATCH($A38,Adhérents!$A$5:$A$304,0))&amp;"",""))</f>
        <v/>
      </c>
      <c r="D38" s="13" t="str">
        <f aca="false">IF($A38="","",IFERROR(INDEX(Adhérents!$E$5:$E$304,MATCH($A38,Adhérents!$A$5:$A$304,0)),""))</f>
        <v/>
      </c>
      <c r="E38" s="12"/>
      <c r="F38" s="18" t="str">
        <f aca="false">IF(OR($A38="",$E38=""),"",EDATE($E38,Listes!$O$5))</f>
        <v/>
      </c>
      <c r="G38" s="13" t="str">
        <f aca="true">IF($A38="","",IF($E38="","Manquant",IF($F38&lt;TODAY(),"Périmé",IF($F38&lt;=TODAY()+Listes!$O$6,"À renouveler","Valide"))))</f>
        <v/>
      </c>
      <c r="H38" s="14"/>
      <c r="I38" s="14"/>
      <c r="J38" s="14"/>
      <c r="K38" s="13" t="str">
        <f aca="false">IF($A38="","",IF(AND(OR($G38="Valide",$G38="À renouveler"),OR($H38="Reçue",$H38="Non concerné"),OR($I38="Accepté",$I38="Refusé"),$J38="Oui"),"Complet","Incomplet"))</f>
        <v/>
      </c>
      <c r="L38" s="11"/>
    </row>
    <row r="39" customFormat="false" ht="15" hidden="false" customHeight="false" outlineLevel="0" collapsed="false">
      <c r="A39" s="14"/>
      <c r="B39" s="15" t="str">
        <f aca="false">IF($A39="","",IFERROR(INDEX(Adhérents!$B$5:$B$304,MATCH($A39,Adhérents!$A$5:$A$304,0))&amp;"","N° inconnu"))</f>
        <v/>
      </c>
      <c r="C39" s="15" t="str">
        <f aca="false">IF($A39="","",IFERROR(INDEX(Adhérents!$C$5:$C$304,MATCH($A39,Adhérents!$A$5:$A$304,0))&amp;"",""))</f>
        <v/>
      </c>
      <c r="D39" s="13" t="str">
        <f aca="false">IF($A39="","",IFERROR(INDEX(Adhérents!$E$5:$E$304,MATCH($A39,Adhérents!$A$5:$A$304,0)),""))</f>
        <v/>
      </c>
      <c r="E39" s="12"/>
      <c r="F39" s="18" t="str">
        <f aca="false">IF(OR($A39="",$E39=""),"",EDATE($E39,Listes!$O$5))</f>
        <v/>
      </c>
      <c r="G39" s="13" t="str">
        <f aca="true">IF($A39="","",IF($E39="","Manquant",IF($F39&lt;TODAY(),"Périmé",IF($F39&lt;=TODAY()+Listes!$O$6,"À renouveler","Valide"))))</f>
        <v/>
      </c>
      <c r="H39" s="14"/>
      <c r="I39" s="14"/>
      <c r="J39" s="14"/>
      <c r="K39" s="13" t="str">
        <f aca="false">IF($A39="","",IF(AND(OR($G39="Valide",$G39="À renouveler"),OR($H39="Reçue",$H39="Non concerné"),OR($I39="Accepté",$I39="Refusé"),$J39="Oui"),"Complet","Incomplet"))</f>
        <v/>
      </c>
      <c r="L39" s="11"/>
    </row>
    <row r="40" customFormat="false" ht="15" hidden="false" customHeight="false" outlineLevel="0" collapsed="false">
      <c r="A40" s="14"/>
      <c r="B40" s="15" t="str">
        <f aca="false">IF($A40="","",IFERROR(INDEX(Adhérents!$B$5:$B$304,MATCH($A40,Adhérents!$A$5:$A$304,0))&amp;"","N° inconnu"))</f>
        <v/>
      </c>
      <c r="C40" s="15" t="str">
        <f aca="false">IF($A40="","",IFERROR(INDEX(Adhérents!$C$5:$C$304,MATCH($A40,Adhérents!$A$5:$A$304,0))&amp;"",""))</f>
        <v/>
      </c>
      <c r="D40" s="13" t="str">
        <f aca="false">IF($A40="","",IFERROR(INDEX(Adhérents!$E$5:$E$304,MATCH($A40,Adhérents!$A$5:$A$304,0)),""))</f>
        <v/>
      </c>
      <c r="E40" s="12"/>
      <c r="F40" s="18" t="str">
        <f aca="false">IF(OR($A40="",$E40=""),"",EDATE($E40,Listes!$O$5))</f>
        <v/>
      </c>
      <c r="G40" s="13" t="str">
        <f aca="true">IF($A40="","",IF($E40="","Manquant",IF($F40&lt;TODAY(),"Périmé",IF($F40&lt;=TODAY()+Listes!$O$6,"À renouveler","Valide"))))</f>
        <v/>
      </c>
      <c r="H40" s="14"/>
      <c r="I40" s="14"/>
      <c r="J40" s="14"/>
      <c r="K40" s="13" t="str">
        <f aca="false">IF($A40="","",IF(AND(OR($G40="Valide",$G40="À renouveler"),OR($H40="Reçue",$H40="Non concerné"),OR($I40="Accepté",$I40="Refusé"),$J40="Oui"),"Complet","Incomplet"))</f>
        <v/>
      </c>
      <c r="L40" s="11"/>
    </row>
    <row r="41" customFormat="false" ht="15" hidden="false" customHeight="false" outlineLevel="0" collapsed="false">
      <c r="A41" s="14"/>
      <c r="B41" s="15" t="str">
        <f aca="false">IF($A41="","",IFERROR(INDEX(Adhérents!$B$5:$B$304,MATCH($A41,Adhérents!$A$5:$A$304,0))&amp;"","N° inconnu"))</f>
        <v/>
      </c>
      <c r="C41" s="15" t="str">
        <f aca="false">IF($A41="","",IFERROR(INDEX(Adhérents!$C$5:$C$304,MATCH($A41,Adhérents!$A$5:$A$304,0))&amp;"",""))</f>
        <v/>
      </c>
      <c r="D41" s="13" t="str">
        <f aca="false">IF($A41="","",IFERROR(INDEX(Adhérents!$E$5:$E$304,MATCH($A41,Adhérents!$A$5:$A$304,0)),""))</f>
        <v/>
      </c>
      <c r="E41" s="12"/>
      <c r="F41" s="18" t="str">
        <f aca="false">IF(OR($A41="",$E41=""),"",EDATE($E41,Listes!$O$5))</f>
        <v/>
      </c>
      <c r="G41" s="13" t="str">
        <f aca="true">IF($A41="","",IF($E41="","Manquant",IF($F41&lt;TODAY(),"Périmé",IF($F41&lt;=TODAY()+Listes!$O$6,"À renouveler","Valide"))))</f>
        <v/>
      </c>
      <c r="H41" s="14"/>
      <c r="I41" s="14"/>
      <c r="J41" s="14"/>
      <c r="K41" s="13" t="str">
        <f aca="false">IF($A41="","",IF(AND(OR($G41="Valide",$G41="À renouveler"),OR($H41="Reçue",$H41="Non concerné"),OR($I41="Accepté",$I41="Refusé"),$J41="Oui"),"Complet","Incomplet"))</f>
        <v/>
      </c>
      <c r="L41" s="11"/>
    </row>
    <row r="42" customFormat="false" ht="15" hidden="false" customHeight="false" outlineLevel="0" collapsed="false">
      <c r="A42" s="14"/>
      <c r="B42" s="15" t="str">
        <f aca="false">IF($A42="","",IFERROR(INDEX(Adhérents!$B$5:$B$304,MATCH($A42,Adhérents!$A$5:$A$304,0))&amp;"","N° inconnu"))</f>
        <v/>
      </c>
      <c r="C42" s="15" t="str">
        <f aca="false">IF($A42="","",IFERROR(INDEX(Adhérents!$C$5:$C$304,MATCH($A42,Adhérents!$A$5:$A$304,0))&amp;"",""))</f>
        <v/>
      </c>
      <c r="D42" s="13" t="str">
        <f aca="false">IF($A42="","",IFERROR(INDEX(Adhérents!$E$5:$E$304,MATCH($A42,Adhérents!$A$5:$A$304,0)),""))</f>
        <v/>
      </c>
      <c r="E42" s="12"/>
      <c r="F42" s="18" t="str">
        <f aca="false">IF(OR($A42="",$E42=""),"",EDATE($E42,Listes!$O$5))</f>
        <v/>
      </c>
      <c r="G42" s="13" t="str">
        <f aca="true">IF($A42="","",IF($E42="","Manquant",IF($F42&lt;TODAY(),"Périmé",IF($F42&lt;=TODAY()+Listes!$O$6,"À renouveler","Valide"))))</f>
        <v/>
      </c>
      <c r="H42" s="14"/>
      <c r="I42" s="14"/>
      <c r="J42" s="14"/>
      <c r="K42" s="13" t="str">
        <f aca="false">IF($A42="","",IF(AND(OR($G42="Valide",$G42="À renouveler"),OR($H42="Reçue",$H42="Non concerné"),OR($I42="Accepté",$I42="Refusé"),$J42="Oui"),"Complet","Incomplet"))</f>
        <v/>
      </c>
      <c r="L42" s="11"/>
    </row>
    <row r="43" customFormat="false" ht="15" hidden="false" customHeight="false" outlineLevel="0" collapsed="false">
      <c r="A43" s="14"/>
      <c r="B43" s="15" t="str">
        <f aca="false">IF($A43="","",IFERROR(INDEX(Adhérents!$B$5:$B$304,MATCH($A43,Adhérents!$A$5:$A$304,0))&amp;"","N° inconnu"))</f>
        <v/>
      </c>
      <c r="C43" s="15" t="str">
        <f aca="false">IF($A43="","",IFERROR(INDEX(Adhérents!$C$5:$C$304,MATCH($A43,Adhérents!$A$5:$A$304,0))&amp;"",""))</f>
        <v/>
      </c>
      <c r="D43" s="13" t="str">
        <f aca="false">IF($A43="","",IFERROR(INDEX(Adhérents!$E$5:$E$304,MATCH($A43,Adhérents!$A$5:$A$304,0)),""))</f>
        <v/>
      </c>
      <c r="E43" s="12"/>
      <c r="F43" s="18" t="str">
        <f aca="false">IF(OR($A43="",$E43=""),"",EDATE($E43,Listes!$O$5))</f>
        <v/>
      </c>
      <c r="G43" s="13" t="str">
        <f aca="true">IF($A43="","",IF($E43="","Manquant",IF($F43&lt;TODAY(),"Périmé",IF($F43&lt;=TODAY()+Listes!$O$6,"À renouveler","Valide"))))</f>
        <v/>
      </c>
      <c r="H43" s="14"/>
      <c r="I43" s="14"/>
      <c r="J43" s="14"/>
      <c r="K43" s="13" t="str">
        <f aca="false">IF($A43="","",IF(AND(OR($G43="Valide",$G43="À renouveler"),OR($H43="Reçue",$H43="Non concerné"),OR($I43="Accepté",$I43="Refusé"),$J43="Oui"),"Complet","Incomplet"))</f>
        <v/>
      </c>
      <c r="L43" s="11"/>
    </row>
    <row r="44" customFormat="false" ht="15" hidden="false" customHeight="false" outlineLevel="0" collapsed="false">
      <c r="A44" s="14"/>
      <c r="B44" s="15" t="str">
        <f aca="false">IF($A44="","",IFERROR(INDEX(Adhérents!$B$5:$B$304,MATCH($A44,Adhérents!$A$5:$A$304,0))&amp;"","N° inconnu"))</f>
        <v/>
      </c>
      <c r="C44" s="15" t="str">
        <f aca="false">IF($A44="","",IFERROR(INDEX(Adhérents!$C$5:$C$304,MATCH($A44,Adhérents!$A$5:$A$304,0))&amp;"",""))</f>
        <v/>
      </c>
      <c r="D44" s="13" t="str">
        <f aca="false">IF($A44="","",IFERROR(INDEX(Adhérents!$E$5:$E$304,MATCH($A44,Adhérents!$A$5:$A$304,0)),""))</f>
        <v/>
      </c>
      <c r="E44" s="12"/>
      <c r="F44" s="18" t="str">
        <f aca="false">IF(OR($A44="",$E44=""),"",EDATE($E44,Listes!$O$5))</f>
        <v/>
      </c>
      <c r="G44" s="13" t="str">
        <f aca="true">IF($A44="","",IF($E44="","Manquant",IF($F44&lt;TODAY(),"Périmé",IF($F44&lt;=TODAY()+Listes!$O$6,"À renouveler","Valide"))))</f>
        <v/>
      </c>
      <c r="H44" s="14"/>
      <c r="I44" s="14"/>
      <c r="J44" s="14"/>
      <c r="K44" s="13" t="str">
        <f aca="false">IF($A44="","",IF(AND(OR($G44="Valide",$G44="À renouveler"),OR($H44="Reçue",$H44="Non concerné"),OR($I44="Accepté",$I44="Refusé"),$J44="Oui"),"Complet","Incomplet"))</f>
        <v/>
      </c>
      <c r="L44" s="11"/>
    </row>
    <row r="45" customFormat="false" ht="15" hidden="false" customHeight="false" outlineLevel="0" collapsed="false">
      <c r="A45" s="14"/>
      <c r="B45" s="15" t="str">
        <f aca="false">IF($A45="","",IFERROR(INDEX(Adhérents!$B$5:$B$304,MATCH($A45,Adhérents!$A$5:$A$304,0))&amp;"","N° inconnu"))</f>
        <v/>
      </c>
      <c r="C45" s="15" t="str">
        <f aca="false">IF($A45="","",IFERROR(INDEX(Adhérents!$C$5:$C$304,MATCH($A45,Adhérents!$A$5:$A$304,0))&amp;"",""))</f>
        <v/>
      </c>
      <c r="D45" s="13" t="str">
        <f aca="false">IF($A45="","",IFERROR(INDEX(Adhérents!$E$5:$E$304,MATCH($A45,Adhérents!$A$5:$A$304,0)),""))</f>
        <v/>
      </c>
      <c r="E45" s="12"/>
      <c r="F45" s="18" t="str">
        <f aca="false">IF(OR($A45="",$E45=""),"",EDATE($E45,Listes!$O$5))</f>
        <v/>
      </c>
      <c r="G45" s="13" t="str">
        <f aca="true">IF($A45="","",IF($E45="","Manquant",IF($F45&lt;TODAY(),"Périmé",IF($F45&lt;=TODAY()+Listes!$O$6,"À renouveler","Valide"))))</f>
        <v/>
      </c>
      <c r="H45" s="14"/>
      <c r="I45" s="14"/>
      <c r="J45" s="14"/>
      <c r="K45" s="13" t="str">
        <f aca="false">IF($A45="","",IF(AND(OR($G45="Valide",$G45="À renouveler"),OR($H45="Reçue",$H45="Non concerné"),OR($I45="Accepté",$I45="Refusé"),$J45="Oui"),"Complet","Incomplet"))</f>
        <v/>
      </c>
      <c r="L45" s="11"/>
    </row>
    <row r="46" customFormat="false" ht="15" hidden="false" customHeight="false" outlineLevel="0" collapsed="false">
      <c r="A46" s="14"/>
      <c r="B46" s="15" t="str">
        <f aca="false">IF($A46="","",IFERROR(INDEX(Adhérents!$B$5:$B$304,MATCH($A46,Adhérents!$A$5:$A$304,0))&amp;"","N° inconnu"))</f>
        <v/>
      </c>
      <c r="C46" s="15" t="str">
        <f aca="false">IF($A46="","",IFERROR(INDEX(Adhérents!$C$5:$C$304,MATCH($A46,Adhérents!$A$5:$A$304,0))&amp;"",""))</f>
        <v/>
      </c>
      <c r="D46" s="13" t="str">
        <f aca="false">IF($A46="","",IFERROR(INDEX(Adhérents!$E$5:$E$304,MATCH($A46,Adhérents!$A$5:$A$304,0)),""))</f>
        <v/>
      </c>
      <c r="E46" s="12"/>
      <c r="F46" s="18" t="str">
        <f aca="false">IF(OR($A46="",$E46=""),"",EDATE($E46,Listes!$O$5))</f>
        <v/>
      </c>
      <c r="G46" s="13" t="str">
        <f aca="true">IF($A46="","",IF($E46="","Manquant",IF($F46&lt;TODAY(),"Périmé",IF($F46&lt;=TODAY()+Listes!$O$6,"À renouveler","Valide"))))</f>
        <v/>
      </c>
      <c r="H46" s="14"/>
      <c r="I46" s="14"/>
      <c r="J46" s="14"/>
      <c r="K46" s="13" t="str">
        <f aca="false">IF($A46="","",IF(AND(OR($G46="Valide",$G46="À renouveler"),OR($H46="Reçue",$H46="Non concerné"),OR($I46="Accepté",$I46="Refusé"),$J46="Oui"),"Complet","Incomplet"))</f>
        <v/>
      </c>
      <c r="L46" s="11"/>
    </row>
    <row r="47" customFormat="false" ht="15" hidden="false" customHeight="false" outlineLevel="0" collapsed="false">
      <c r="A47" s="14"/>
      <c r="B47" s="15" t="str">
        <f aca="false">IF($A47="","",IFERROR(INDEX(Adhérents!$B$5:$B$304,MATCH($A47,Adhérents!$A$5:$A$304,0))&amp;"","N° inconnu"))</f>
        <v/>
      </c>
      <c r="C47" s="15" t="str">
        <f aca="false">IF($A47="","",IFERROR(INDEX(Adhérents!$C$5:$C$304,MATCH($A47,Adhérents!$A$5:$A$304,0))&amp;"",""))</f>
        <v/>
      </c>
      <c r="D47" s="13" t="str">
        <f aca="false">IF($A47="","",IFERROR(INDEX(Adhérents!$E$5:$E$304,MATCH($A47,Adhérents!$A$5:$A$304,0)),""))</f>
        <v/>
      </c>
      <c r="E47" s="12"/>
      <c r="F47" s="18" t="str">
        <f aca="false">IF(OR($A47="",$E47=""),"",EDATE($E47,Listes!$O$5))</f>
        <v/>
      </c>
      <c r="G47" s="13" t="str">
        <f aca="true">IF($A47="","",IF($E47="","Manquant",IF($F47&lt;TODAY(),"Périmé",IF($F47&lt;=TODAY()+Listes!$O$6,"À renouveler","Valide"))))</f>
        <v/>
      </c>
      <c r="H47" s="14"/>
      <c r="I47" s="14"/>
      <c r="J47" s="14"/>
      <c r="K47" s="13" t="str">
        <f aca="false">IF($A47="","",IF(AND(OR($G47="Valide",$G47="À renouveler"),OR($H47="Reçue",$H47="Non concerné"),OR($I47="Accepté",$I47="Refusé"),$J47="Oui"),"Complet","Incomplet"))</f>
        <v/>
      </c>
      <c r="L47" s="11"/>
    </row>
    <row r="48" customFormat="false" ht="15" hidden="false" customHeight="false" outlineLevel="0" collapsed="false">
      <c r="A48" s="14"/>
      <c r="B48" s="15" t="str">
        <f aca="false">IF($A48="","",IFERROR(INDEX(Adhérents!$B$5:$B$304,MATCH($A48,Adhérents!$A$5:$A$304,0))&amp;"","N° inconnu"))</f>
        <v/>
      </c>
      <c r="C48" s="15" t="str">
        <f aca="false">IF($A48="","",IFERROR(INDEX(Adhérents!$C$5:$C$304,MATCH($A48,Adhérents!$A$5:$A$304,0))&amp;"",""))</f>
        <v/>
      </c>
      <c r="D48" s="13" t="str">
        <f aca="false">IF($A48="","",IFERROR(INDEX(Adhérents!$E$5:$E$304,MATCH($A48,Adhérents!$A$5:$A$304,0)),""))</f>
        <v/>
      </c>
      <c r="E48" s="12"/>
      <c r="F48" s="18" t="str">
        <f aca="false">IF(OR($A48="",$E48=""),"",EDATE($E48,Listes!$O$5))</f>
        <v/>
      </c>
      <c r="G48" s="13" t="str">
        <f aca="true">IF($A48="","",IF($E48="","Manquant",IF($F48&lt;TODAY(),"Périmé",IF($F48&lt;=TODAY()+Listes!$O$6,"À renouveler","Valide"))))</f>
        <v/>
      </c>
      <c r="H48" s="14"/>
      <c r="I48" s="14"/>
      <c r="J48" s="14"/>
      <c r="K48" s="13" t="str">
        <f aca="false">IF($A48="","",IF(AND(OR($G48="Valide",$G48="À renouveler"),OR($H48="Reçue",$H48="Non concerné"),OR($I48="Accepté",$I48="Refusé"),$J48="Oui"),"Complet","Incomplet"))</f>
        <v/>
      </c>
      <c r="L48" s="11"/>
    </row>
    <row r="49" customFormat="false" ht="15" hidden="false" customHeight="false" outlineLevel="0" collapsed="false">
      <c r="A49" s="14"/>
      <c r="B49" s="15" t="str">
        <f aca="false">IF($A49="","",IFERROR(INDEX(Adhérents!$B$5:$B$304,MATCH($A49,Adhérents!$A$5:$A$304,0))&amp;"","N° inconnu"))</f>
        <v/>
      </c>
      <c r="C49" s="15" t="str">
        <f aca="false">IF($A49="","",IFERROR(INDEX(Adhérents!$C$5:$C$304,MATCH($A49,Adhérents!$A$5:$A$304,0))&amp;"",""))</f>
        <v/>
      </c>
      <c r="D49" s="13" t="str">
        <f aca="false">IF($A49="","",IFERROR(INDEX(Adhérents!$E$5:$E$304,MATCH($A49,Adhérents!$A$5:$A$304,0)),""))</f>
        <v/>
      </c>
      <c r="E49" s="12"/>
      <c r="F49" s="18" t="str">
        <f aca="false">IF(OR($A49="",$E49=""),"",EDATE($E49,Listes!$O$5))</f>
        <v/>
      </c>
      <c r="G49" s="13" t="str">
        <f aca="true">IF($A49="","",IF($E49="","Manquant",IF($F49&lt;TODAY(),"Périmé",IF($F49&lt;=TODAY()+Listes!$O$6,"À renouveler","Valide"))))</f>
        <v/>
      </c>
      <c r="H49" s="14"/>
      <c r="I49" s="14"/>
      <c r="J49" s="14"/>
      <c r="K49" s="13" t="str">
        <f aca="false">IF($A49="","",IF(AND(OR($G49="Valide",$G49="À renouveler"),OR($H49="Reçue",$H49="Non concerné"),OR($I49="Accepté",$I49="Refusé"),$J49="Oui"),"Complet","Incomplet"))</f>
        <v/>
      </c>
      <c r="L49" s="11"/>
    </row>
    <row r="50" customFormat="false" ht="15" hidden="false" customHeight="false" outlineLevel="0" collapsed="false">
      <c r="A50" s="14"/>
      <c r="B50" s="15" t="str">
        <f aca="false">IF($A50="","",IFERROR(INDEX(Adhérents!$B$5:$B$304,MATCH($A50,Adhérents!$A$5:$A$304,0))&amp;"","N° inconnu"))</f>
        <v/>
      </c>
      <c r="C50" s="15" t="str">
        <f aca="false">IF($A50="","",IFERROR(INDEX(Adhérents!$C$5:$C$304,MATCH($A50,Adhérents!$A$5:$A$304,0))&amp;"",""))</f>
        <v/>
      </c>
      <c r="D50" s="13" t="str">
        <f aca="false">IF($A50="","",IFERROR(INDEX(Adhérents!$E$5:$E$304,MATCH($A50,Adhérents!$A$5:$A$304,0)),""))</f>
        <v/>
      </c>
      <c r="E50" s="12"/>
      <c r="F50" s="18" t="str">
        <f aca="false">IF(OR($A50="",$E50=""),"",EDATE($E50,Listes!$O$5))</f>
        <v/>
      </c>
      <c r="G50" s="13" t="str">
        <f aca="true">IF($A50="","",IF($E50="","Manquant",IF($F50&lt;TODAY(),"Périmé",IF($F50&lt;=TODAY()+Listes!$O$6,"À renouveler","Valide"))))</f>
        <v/>
      </c>
      <c r="H50" s="14"/>
      <c r="I50" s="14"/>
      <c r="J50" s="14"/>
      <c r="K50" s="13" t="str">
        <f aca="false">IF($A50="","",IF(AND(OR($G50="Valide",$G50="À renouveler"),OR($H50="Reçue",$H50="Non concerné"),OR($I50="Accepté",$I50="Refusé"),$J50="Oui"),"Complet","Incomplet"))</f>
        <v/>
      </c>
      <c r="L50" s="11"/>
    </row>
    <row r="51" customFormat="false" ht="15" hidden="false" customHeight="false" outlineLevel="0" collapsed="false">
      <c r="A51" s="14"/>
      <c r="B51" s="15" t="str">
        <f aca="false">IF($A51="","",IFERROR(INDEX(Adhérents!$B$5:$B$304,MATCH($A51,Adhérents!$A$5:$A$304,0))&amp;"","N° inconnu"))</f>
        <v/>
      </c>
      <c r="C51" s="15" t="str">
        <f aca="false">IF($A51="","",IFERROR(INDEX(Adhérents!$C$5:$C$304,MATCH($A51,Adhérents!$A$5:$A$304,0))&amp;"",""))</f>
        <v/>
      </c>
      <c r="D51" s="13" t="str">
        <f aca="false">IF($A51="","",IFERROR(INDEX(Adhérents!$E$5:$E$304,MATCH($A51,Adhérents!$A$5:$A$304,0)),""))</f>
        <v/>
      </c>
      <c r="E51" s="12"/>
      <c r="F51" s="18" t="str">
        <f aca="false">IF(OR($A51="",$E51=""),"",EDATE($E51,Listes!$O$5))</f>
        <v/>
      </c>
      <c r="G51" s="13" t="str">
        <f aca="true">IF($A51="","",IF($E51="","Manquant",IF($F51&lt;TODAY(),"Périmé",IF($F51&lt;=TODAY()+Listes!$O$6,"À renouveler","Valide"))))</f>
        <v/>
      </c>
      <c r="H51" s="14"/>
      <c r="I51" s="14"/>
      <c r="J51" s="14"/>
      <c r="K51" s="13" t="str">
        <f aca="false">IF($A51="","",IF(AND(OR($G51="Valide",$G51="À renouveler"),OR($H51="Reçue",$H51="Non concerné"),OR($I51="Accepté",$I51="Refusé"),$J51="Oui"),"Complet","Incomplet"))</f>
        <v/>
      </c>
      <c r="L51" s="11"/>
    </row>
    <row r="52" customFormat="false" ht="15" hidden="false" customHeight="false" outlineLevel="0" collapsed="false">
      <c r="A52" s="14"/>
      <c r="B52" s="15" t="str">
        <f aca="false">IF($A52="","",IFERROR(INDEX(Adhérents!$B$5:$B$304,MATCH($A52,Adhérents!$A$5:$A$304,0))&amp;"","N° inconnu"))</f>
        <v/>
      </c>
      <c r="C52" s="15" t="str">
        <f aca="false">IF($A52="","",IFERROR(INDEX(Adhérents!$C$5:$C$304,MATCH($A52,Adhérents!$A$5:$A$304,0))&amp;"",""))</f>
        <v/>
      </c>
      <c r="D52" s="13" t="str">
        <f aca="false">IF($A52="","",IFERROR(INDEX(Adhérents!$E$5:$E$304,MATCH($A52,Adhérents!$A$5:$A$304,0)),""))</f>
        <v/>
      </c>
      <c r="E52" s="12"/>
      <c r="F52" s="18" t="str">
        <f aca="false">IF(OR($A52="",$E52=""),"",EDATE($E52,Listes!$O$5))</f>
        <v/>
      </c>
      <c r="G52" s="13" t="str">
        <f aca="true">IF($A52="","",IF($E52="","Manquant",IF($F52&lt;TODAY(),"Périmé",IF($F52&lt;=TODAY()+Listes!$O$6,"À renouveler","Valide"))))</f>
        <v/>
      </c>
      <c r="H52" s="14"/>
      <c r="I52" s="14"/>
      <c r="J52" s="14"/>
      <c r="K52" s="13" t="str">
        <f aca="false">IF($A52="","",IF(AND(OR($G52="Valide",$G52="À renouveler"),OR($H52="Reçue",$H52="Non concerné"),OR($I52="Accepté",$I52="Refusé"),$J52="Oui"),"Complet","Incomplet"))</f>
        <v/>
      </c>
      <c r="L52" s="11"/>
    </row>
    <row r="53" customFormat="false" ht="15" hidden="false" customHeight="false" outlineLevel="0" collapsed="false">
      <c r="A53" s="14"/>
      <c r="B53" s="15" t="str">
        <f aca="false">IF($A53="","",IFERROR(INDEX(Adhérents!$B$5:$B$304,MATCH($A53,Adhérents!$A$5:$A$304,0))&amp;"","N° inconnu"))</f>
        <v/>
      </c>
      <c r="C53" s="15" t="str">
        <f aca="false">IF($A53="","",IFERROR(INDEX(Adhérents!$C$5:$C$304,MATCH($A53,Adhérents!$A$5:$A$304,0))&amp;"",""))</f>
        <v/>
      </c>
      <c r="D53" s="13" t="str">
        <f aca="false">IF($A53="","",IFERROR(INDEX(Adhérents!$E$5:$E$304,MATCH($A53,Adhérents!$A$5:$A$304,0)),""))</f>
        <v/>
      </c>
      <c r="E53" s="12"/>
      <c r="F53" s="18" t="str">
        <f aca="false">IF(OR($A53="",$E53=""),"",EDATE($E53,Listes!$O$5))</f>
        <v/>
      </c>
      <c r="G53" s="13" t="str">
        <f aca="true">IF($A53="","",IF($E53="","Manquant",IF($F53&lt;TODAY(),"Périmé",IF($F53&lt;=TODAY()+Listes!$O$6,"À renouveler","Valide"))))</f>
        <v/>
      </c>
      <c r="H53" s="14"/>
      <c r="I53" s="14"/>
      <c r="J53" s="14"/>
      <c r="K53" s="13" t="str">
        <f aca="false">IF($A53="","",IF(AND(OR($G53="Valide",$G53="À renouveler"),OR($H53="Reçue",$H53="Non concerné"),OR($I53="Accepté",$I53="Refusé"),$J53="Oui"),"Complet","Incomplet"))</f>
        <v/>
      </c>
      <c r="L53" s="11"/>
    </row>
    <row r="54" customFormat="false" ht="15" hidden="false" customHeight="false" outlineLevel="0" collapsed="false">
      <c r="A54" s="14"/>
      <c r="B54" s="15" t="str">
        <f aca="false">IF($A54="","",IFERROR(INDEX(Adhérents!$B$5:$B$304,MATCH($A54,Adhérents!$A$5:$A$304,0))&amp;"","N° inconnu"))</f>
        <v/>
      </c>
      <c r="C54" s="15" t="str">
        <f aca="false">IF($A54="","",IFERROR(INDEX(Adhérents!$C$5:$C$304,MATCH($A54,Adhérents!$A$5:$A$304,0))&amp;"",""))</f>
        <v/>
      </c>
      <c r="D54" s="13" t="str">
        <f aca="false">IF($A54="","",IFERROR(INDEX(Adhérents!$E$5:$E$304,MATCH($A54,Adhérents!$A$5:$A$304,0)),""))</f>
        <v/>
      </c>
      <c r="E54" s="12"/>
      <c r="F54" s="18" t="str">
        <f aca="false">IF(OR($A54="",$E54=""),"",EDATE($E54,Listes!$O$5))</f>
        <v/>
      </c>
      <c r="G54" s="13" t="str">
        <f aca="true">IF($A54="","",IF($E54="","Manquant",IF($F54&lt;TODAY(),"Périmé",IF($F54&lt;=TODAY()+Listes!$O$6,"À renouveler","Valide"))))</f>
        <v/>
      </c>
      <c r="H54" s="14"/>
      <c r="I54" s="14"/>
      <c r="J54" s="14"/>
      <c r="K54" s="13" t="str">
        <f aca="false">IF($A54="","",IF(AND(OR($G54="Valide",$G54="À renouveler"),OR($H54="Reçue",$H54="Non concerné"),OR($I54="Accepté",$I54="Refusé"),$J54="Oui"),"Complet","Incomplet"))</f>
        <v/>
      </c>
      <c r="L54" s="11"/>
    </row>
    <row r="55" customFormat="false" ht="15" hidden="false" customHeight="false" outlineLevel="0" collapsed="false">
      <c r="A55" s="14"/>
      <c r="B55" s="15" t="str">
        <f aca="false">IF($A55="","",IFERROR(INDEX(Adhérents!$B$5:$B$304,MATCH($A55,Adhérents!$A$5:$A$304,0))&amp;"","N° inconnu"))</f>
        <v/>
      </c>
      <c r="C55" s="15" t="str">
        <f aca="false">IF($A55="","",IFERROR(INDEX(Adhérents!$C$5:$C$304,MATCH($A55,Adhérents!$A$5:$A$304,0))&amp;"",""))</f>
        <v/>
      </c>
      <c r="D55" s="13" t="str">
        <f aca="false">IF($A55="","",IFERROR(INDEX(Adhérents!$E$5:$E$304,MATCH($A55,Adhérents!$A$5:$A$304,0)),""))</f>
        <v/>
      </c>
      <c r="E55" s="12"/>
      <c r="F55" s="18" t="str">
        <f aca="false">IF(OR($A55="",$E55=""),"",EDATE($E55,Listes!$O$5))</f>
        <v/>
      </c>
      <c r="G55" s="13" t="str">
        <f aca="true">IF($A55="","",IF($E55="","Manquant",IF($F55&lt;TODAY(),"Périmé",IF($F55&lt;=TODAY()+Listes!$O$6,"À renouveler","Valide"))))</f>
        <v/>
      </c>
      <c r="H55" s="14"/>
      <c r="I55" s="14"/>
      <c r="J55" s="14"/>
      <c r="K55" s="13" t="str">
        <f aca="false">IF($A55="","",IF(AND(OR($G55="Valide",$G55="À renouveler"),OR($H55="Reçue",$H55="Non concerné"),OR($I55="Accepté",$I55="Refusé"),$J55="Oui"),"Complet","Incomplet"))</f>
        <v/>
      </c>
      <c r="L55" s="11"/>
    </row>
    <row r="56" customFormat="false" ht="15" hidden="false" customHeight="false" outlineLevel="0" collapsed="false">
      <c r="A56" s="14"/>
      <c r="B56" s="15" t="str">
        <f aca="false">IF($A56="","",IFERROR(INDEX(Adhérents!$B$5:$B$304,MATCH($A56,Adhérents!$A$5:$A$304,0))&amp;"","N° inconnu"))</f>
        <v/>
      </c>
      <c r="C56" s="15" t="str">
        <f aca="false">IF($A56="","",IFERROR(INDEX(Adhérents!$C$5:$C$304,MATCH($A56,Adhérents!$A$5:$A$304,0))&amp;"",""))</f>
        <v/>
      </c>
      <c r="D56" s="13" t="str">
        <f aca="false">IF($A56="","",IFERROR(INDEX(Adhérents!$E$5:$E$304,MATCH($A56,Adhérents!$A$5:$A$304,0)),""))</f>
        <v/>
      </c>
      <c r="E56" s="12"/>
      <c r="F56" s="18" t="str">
        <f aca="false">IF(OR($A56="",$E56=""),"",EDATE($E56,Listes!$O$5))</f>
        <v/>
      </c>
      <c r="G56" s="13" t="str">
        <f aca="true">IF($A56="","",IF($E56="","Manquant",IF($F56&lt;TODAY(),"Périmé",IF($F56&lt;=TODAY()+Listes!$O$6,"À renouveler","Valide"))))</f>
        <v/>
      </c>
      <c r="H56" s="14"/>
      <c r="I56" s="14"/>
      <c r="J56" s="14"/>
      <c r="K56" s="13" t="str">
        <f aca="false">IF($A56="","",IF(AND(OR($G56="Valide",$G56="À renouveler"),OR($H56="Reçue",$H56="Non concerné"),OR($I56="Accepté",$I56="Refusé"),$J56="Oui"),"Complet","Incomplet"))</f>
        <v/>
      </c>
      <c r="L56" s="11"/>
    </row>
    <row r="57" customFormat="false" ht="15" hidden="false" customHeight="false" outlineLevel="0" collapsed="false">
      <c r="A57" s="14"/>
      <c r="B57" s="15" t="str">
        <f aca="false">IF($A57="","",IFERROR(INDEX(Adhérents!$B$5:$B$304,MATCH($A57,Adhérents!$A$5:$A$304,0))&amp;"","N° inconnu"))</f>
        <v/>
      </c>
      <c r="C57" s="15" t="str">
        <f aca="false">IF($A57="","",IFERROR(INDEX(Adhérents!$C$5:$C$304,MATCH($A57,Adhérents!$A$5:$A$304,0))&amp;"",""))</f>
        <v/>
      </c>
      <c r="D57" s="13" t="str">
        <f aca="false">IF($A57="","",IFERROR(INDEX(Adhérents!$E$5:$E$304,MATCH($A57,Adhérents!$A$5:$A$304,0)),""))</f>
        <v/>
      </c>
      <c r="E57" s="12"/>
      <c r="F57" s="18" t="str">
        <f aca="false">IF(OR($A57="",$E57=""),"",EDATE($E57,Listes!$O$5))</f>
        <v/>
      </c>
      <c r="G57" s="13" t="str">
        <f aca="true">IF($A57="","",IF($E57="","Manquant",IF($F57&lt;TODAY(),"Périmé",IF($F57&lt;=TODAY()+Listes!$O$6,"À renouveler","Valide"))))</f>
        <v/>
      </c>
      <c r="H57" s="14"/>
      <c r="I57" s="14"/>
      <c r="J57" s="14"/>
      <c r="K57" s="13" t="str">
        <f aca="false">IF($A57="","",IF(AND(OR($G57="Valide",$G57="À renouveler"),OR($H57="Reçue",$H57="Non concerné"),OR($I57="Accepté",$I57="Refusé"),$J57="Oui"),"Complet","Incomplet"))</f>
        <v/>
      </c>
      <c r="L57" s="11"/>
    </row>
    <row r="58" customFormat="false" ht="15" hidden="false" customHeight="false" outlineLevel="0" collapsed="false">
      <c r="A58" s="14"/>
      <c r="B58" s="15" t="str">
        <f aca="false">IF($A58="","",IFERROR(INDEX(Adhérents!$B$5:$B$304,MATCH($A58,Adhérents!$A$5:$A$304,0))&amp;"","N° inconnu"))</f>
        <v/>
      </c>
      <c r="C58" s="15" t="str">
        <f aca="false">IF($A58="","",IFERROR(INDEX(Adhérents!$C$5:$C$304,MATCH($A58,Adhérents!$A$5:$A$304,0))&amp;"",""))</f>
        <v/>
      </c>
      <c r="D58" s="13" t="str">
        <f aca="false">IF($A58="","",IFERROR(INDEX(Adhérents!$E$5:$E$304,MATCH($A58,Adhérents!$A$5:$A$304,0)),""))</f>
        <v/>
      </c>
      <c r="E58" s="12"/>
      <c r="F58" s="18" t="str">
        <f aca="false">IF(OR($A58="",$E58=""),"",EDATE($E58,Listes!$O$5))</f>
        <v/>
      </c>
      <c r="G58" s="13" t="str">
        <f aca="true">IF($A58="","",IF($E58="","Manquant",IF($F58&lt;TODAY(),"Périmé",IF($F58&lt;=TODAY()+Listes!$O$6,"À renouveler","Valide"))))</f>
        <v/>
      </c>
      <c r="H58" s="14"/>
      <c r="I58" s="14"/>
      <c r="J58" s="14"/>
      <c r="K58" s="13" t="str">
        <f aca="false">IF($A58="","",IF(AND(OR($G58="Valide",$G58="À renouveler"),OR($H58="Reçue",$H58="Non concerné"),OR($I58="Accepté",$I58="Refusé"),$J58="Oui"),"Complet","Incomplet"))</f>
        <v/>
      </c>
      <c r="L58" s="11"/>
    </row>
    <row r="59" customFormat="false" ht="15" hidden="false" customHeight="false" outlineLevel="0" collapsed="false">
      <c r="A59" s="14"/>
      <c r="B59" s="15" t="str">
        <f aca="false">IF($A59="","",IFERROR(INDEX(Adhérents!$B$5:$B$304,MATCH($A59,Adhérents!$A$5:$A$304,0))&amp;"","N° inconnu"))</f>
        <v/>
      </c>
      <c r="C59" s="15" t="str">
        <f aca="false">IF($A59="","",IFERROR(INDEX(Adhérents!$C$5:$C$304,MATCH($A59,Adhérents!$A$5:$A$304,0))&amp;"",""))</f>
        <v/>
      </c>
      <c r="D59" s="13" t="str">
        <f aca="false">IF($A59="","",IFERROR(INDEX(Adhérents!$E$5:$E$304,MATCH($A59,Adhérents!$A$5:$A$304,0)),""))</f>
        <v/>
      </c>
      <c r="E59" s="12"/>
      <c r="F59" s="18" t="str">
        <f aca="false">IF(OR($A59="",$E59=""),"",EDATE($E59,Listes!$O$5))</f>
        <v/>
      </c>
      <c r="G59" s="13" t="str">
        <f aca="true">IF($A59="","",IF($E59="","Manquant",IF($F59&lt;TODAY(),"Périmé",IF($F59&lt;=TODAY()+Listes!$O$6,"À renouveler","Valide"))))</f>
        <v/>
      </c>
      <c r="H59" s="14"/>
      <c r="I59" s="14"/>
      <c r="J59" s="14"/>
      <c r="K59" s="13" t="str">
        <f aca="false">IF($A59="","",IF(AND(OR($G59="Valide",$G59="À renouveler"),OR($H59="Reçue",$H59="Non concerné"),OR($I59="Accepté",$I59="Refusé"),$J59="Oui"),"Complet","Incomplet"))</f>
        <v/>
      </c>
      <c r="L59" s="11"/>
    </row>
    <row r="60" customFormat="false" ht="15" hidden="false" customHeight="false" outlineLevel="0" collapsed="false">
      <c r="A60" s="14"/>
      <c r="B60" s="15" t="str">
        <f aca="false">IF($A60="","",IFERROR(INDEX(Adhérents!$B$5:$B$304,MATCH($A60,Adhérents!$A$5:$A$304,0))&amp;"","N° inconnu"))</f>
        <v/>
      </c>
      <c r="C60" s="15" t="str">
        <f aca="false">IF($A60="","",IFERROR(INDEX(Adhérents!$C$5:$C$304,MATCH($A60,Adhérents!$A$5:$A$304,0))&amp;"",""))</f>
        <v/>
      </c>
      <c r="D60" s="13" t="str">
        <f aca="false">IF($A60="","",IFERROR(INDEX(Adhérents!$E$5:$E$304,MATCH($A60,Adhérents!$A$5:$A$304,0)),""))</f>
        <v/>
      </c>
      <c r="E60" s="12"/>
      <c r="F60" s="18" t="str">
        <f aca="false">IF(OR($A60="",$E60=""),"",EDATE($E60,Listes!$O$5))</f>
        <v/>
      </c>
      <c r="G60" s="13" t="str">
        <f aca="true">IF($A60="","",IF($E60="","Manquant",IF($F60&lt;TODAY(),"Périmé",IF($F60&lt;=TODAY()+Listes!$O$6,"À renouveler","Valide"))))</f>
        <v/>
      </c>
      <c r="H60" s="14"/>
      <c r="I60" s="14"/>
      <c r="J60" s="14"/>
      <c r="K60" s="13" t="str">
        <f aca="false">IF($A60="","",IF(AND(OR($G60="Valide",$G60="À renouveler"),OR($H60="Reçue",$H60="Non concerné"),OR($I60="Accepté",$I60="Refusé"),$J60="Oui"),"Complet","Incomplet"))</f>
        <v/>
      </c>
      <c r="L60" s="11"/>
    </row>
    <row r="61" customFormat="false" ht="15" hidden="false" customHeight="false" outlineLevel="0" collapsed="false">
      <c r="A61" s="14"/>
      <c r="B61" s="15" t="str">
        <f aca="false">IF($A61="","",IFERROR(INDEX(Adhérents!$B$5:$B$304,MATCH($A61,Adhérents!$A$5:$A$304,0))&amp;"","N° inconnu"))</f>
        <v/>
      </c>
      <c r="C61" s="15" t="str">
        <f aca="false">IF($A61="","",IFERROR(INDEX(Adhérents!$C$5:$C$304,MATCH($A61,Adhérents!$A$5:$A$304,0))&amp;"",""))</f>
        <v/>
      </c>
      <c r="D61" s="13" t="str">
        <f aca="false">IF($A61="","",IFERROR(INDEX(Adhérents!$E$5:$E$304,MATCH($A61,Adhérents!$A$5:$A$304,0)),""))</f>
        <v/>
      </c>
      <c r="E61" s="12"/>
      <c r="F61" s="18" t="str">
        <f aca="false">IF(OR($A61="",$E61=""),"",EDATE($E61,Listes!$O$5))</f>
        <v/>
      </c>
      <c r="G61" s="13" t="str">
        <f aca="true">IF($A61="","",IF($E61="","Manquant",IF($F61&lt;TODAY(),"Périmé",IF($F61&lt;=TODAY()+Listes!$O$6,"À renouveler","Valide"))))</f>
        <v/>
      </c>
      <c r="H61" s="14"/>
      <c r="I61" s="14"/>
      <c r="J61" s="14"/>
      <c r="K61" s="13" t="str">
        <f aca="false">IF($A61="","",IF(AND(OR($G61="Valide",$G61="À renouveler"),OR($H61="Reçue",$H61="Non concerné"),OR($I61="Accepté",$I61="Refusé"),$J61="Oui"),"Complet","Incomplet"))</f>
        <v/>
      </c>
      <c r="L61" s="11"/>
    </row>
    <row r="62" customFormat="false" ht="15" hidden="false" customHeight="false" outlineLevel="0" collapsed="false">
      <c r="A62" s="14"/>
      <c r="B62" s="15" t="str">
        <f aca="false">IF($A62="","",IFERROR(INDEX(Adhérents!$B$5:$B$304,MATCH($A62,Adhérents!$A$5:$A$304,0))&amp;"","N° inconnu"))</f>
        <v/>
      </c>
      <c r="C62" s="15" t="str">
        <f aca="false">IF($A62="","",IFERROR(INDEX(Adhérents!$C$5:$C$304,MATCH($A62,Adhérents!$A$5:$A$304,0))&amp;"",""))</f>
        <v/>
      </c>
      <c r="D62" s="13" t="str">
        <f aca="false">IF($A62="","",IFERROR(INDEX(Adhérents!$E$5:$E$304,MATCH($A62,Adhérents!$A$5:$A$304,0)),""))</f>
        <v/>
      </c>
      <c r="E62" s="12"/>
      <c r="F62" s="18" t="str">
        <f aca="false">IF(OR($A62="",$E62=""),"",EDATE($E62,Listes!$O$5))</f>
        <v/>
      </c>
      <c r="G62" s="13" t="str">
        <f aca="true">IF($A62="","",IF($E62="","Manquant",IF($F62&lt;TODAY(),"Périmé",IF($F62&lt;=TODAY()+Listes!$O$6,"À renouveler","Valide"))))</f>
        <v/>
      </c>
      <c r="H62" s="14"/>
      <c r="I62" s="14"/>
      <c r="J62" s="14"/>
      <c r="K62" s="13" t="str">
        <f aca="false">IF($A62="","",IF(AND(OR($G62="Valide",$G62="À renouveler"),OR($H62="Reçue",$H62="Non concerné"),OR($I62="Accepté",$I62="Refusé"),$J62="Oui"),"Complet","Incomplet"))</f>
        <v/>
      </c>
      <c r="L62" s="11"/>
    </row>
    <row r="63" customFormat="false" ht="15" hidden="false" customHeight="false" outlineLevel="0" collapsed="false">
      <c r="A63" s="14"/>
      <c r="B63" s="15" t="str">
        <f aca="false">IF($A63="","",IFERROR(INDEX(Adhérents!$B$5:$B$304,MATCH($A63,Adhérents!$A$5:$A$304,0))&amp;"","N° inconnu"))</f>
        <v/>
      </c>
      <c r="C63" s="15" t="str">
        <f aca="false">IF($A63="","",IFERROR(INDEX(Adhérents!$C$5:$C$304,MATCH($A63,Adhérents!$A$5:$A$304,0))&amp;"",""))</f>
        <v/>
      </c>
      <c r="D63" s="13" t="str">
        <f aca="false">IF($A63="","",IFERROR(INDEX(Adhérents!$E$5:$E$304,MATCH($A63,Adhérents!$A$5:$A$304,0)),""))</f>
        <v/>
      </c>
      <c r="E63" s="12"/>
      <c r="F63" s="18" t="str">
        <f aca="false">IF(OR($A63="",$E63=""),"",EDATE($E63,Listes!$O$5))</f>
        <v/>
      </c>
      <c r="G63" s="13" t="str">
        <f aca="true">IF($A63="","",IF($E63="","Manquant",IF($F63&lt;TODAY(),"Périmé",IF($F63&lt;=TODAY()+Listes!$O$6,"À renouveler","Valide"))))</f>
        <v/>
      </c>
      <c r="H63" s="14"/>
      <c r="I63" s="14"/>
      <c r="J63" s="14"/>
      <c r="K63" s="13" t="str">
        <f aca="false">IF($A63="","",IF(AND(OR($G63="Valide",$G63="À renouveler"),OR($H63="Reçue",$H63="Non concerné"),OR($I63="Accepté",$I63="Refusé"),$J63="Oui"),"Complet","Incomplet"))</f>
        <v/>
      </c>
      <c r="L63" s="11"/>
    </row>
    <row r="64" customFormat="false" ht="15" hidden="false" customHeight="false" outlineLevel="0" collapsed="false">
      <c r="A64" s="14"/>
      <c r="B64" s="15" t="str">
        <f aca="false">IF($A64="","",IFERROR(INDEX(Adhérents!$B$5:$B$304,MATCH($A64,Adhérents!$A$5:$A$304,0))&amp;"","N° inconnu"))</f>
        <v/>
      </c>
      <c r="C64" s="15" t="str">
        <f aca="false">IF($A64="","",IFERROR(INDEX(Adhérents!$C$5:$C$304,MATCH($A64,Adhérents!$A$5:$A$304,0))&amp;"",""))</f>
        <v/>
      </c>
      <c r="D64" s="13" t="str">
        <f aca="false">IF($A64="","",IFERROR(INDEX(Adhérents!$E$5:$E$304,MATCH($A64,Adhérents!$A$5:$A$304,0)),""))</f>
        <v/>
      </c>
      <c r="E64" s="12"/>
      <c r="F64" s="18" t="str">
        <f aca="false">IF(OR($A64="",$E64=""),"",EDATE($E64,Listes!$O$5))</f>
        <v/>
      </c>
      <c r="G64" s="13" t="str">
        <f aca="true">IF($A64="","",IF($E64="","Manquant",IF($F64&lt;TODAY(),"Périmé",IF($F64&lt;=TODAY()+Listes!$O$6,"À renouveler","Valide"))))</f>
        <v/>
      </c>
      <c r="H64" s="14"/>
      <c r="I64" s="14"/>
      <c r="J64" s="14"/>
      <c r="K64" s="13" t="str">
        <f aca="false">IF($A64="","",IF(AND(OR($G64="Valide",$G64="À renouveler"),OR($H64="Reçue",$H64="Non concerné"),OR($I64="Accepté",$I64="Refusé"),$J64="Oui"),"Complet","Incomplet"))</f>
        <v/>
      </c>
      <c r="L64" s="11"/>
    </row>
    <row r="65" customFormat="false" ht="15" hidden="false" customHeight="false" outlineLevel="0" collapsed="false">
      <c r="A65" s="14"/>
      <c r="B65" s="15" t="str">
        <f aca="false">IF($A65="","",IFERROR(INDEX(Adhérents!$B$5:$B$304,MATCH($A65,Adhérents!$A$5:$A$304,0))&amp;"","N° inconnu"))</f>
        <v/>
      </c>
      <c r="C65" s="15" t="str">
        <f aca="false">IF($A65="","",IFERROR(INDEX(Adhérents!$C$5:$C$304,MATCH($A65,Adhérents!$A$5:$A$304,0))&amp;"",""))</f>
        <v/>
      </c>
      <c r="D65" s="13" t="str">
        <f aca="false">IF($A65="","",IFERROR(INDEX(Adhérents!$E$5:$E$304,MATCH($A65,Adhérents!$A$5:$A$304,0)),""))</f>
        <v/>
      </c>
      <c r="E65" s="12"/>
      <c r="F65" s="18" t="str">
        <f aca="false">IF(OR($A65="",$E65=""),"",EDATE($E65,Listes!$O$5))</f>
        <v/>
      </c>
      <c r="G65" s="13" t="str">
        <f aca="true">IF($A65="","",IF($E65="","Manquant",IF($F65&lt;TODAY(),"Périmé",IF($F65&lt;=TODAY()+Listes!$O$6,"À renouveler","Valide"))))</f>
        <v/>
      </c>
      <c r="H65" s="14"/>
      <c r="I65" s="14"/>
      <c r="J65" s="14"/>
      <c r="K65" s="13" t="str">
        <f aca="false">IF($A65="","",IF(AND(OR($G65="Valide",$G65="À renouveler"),OR($H65="Reçue",$H65="Non concerné"),OR($I65="Accepté",$I65="Refusé"),$J65="Oui"),"Complet","Incomplet"))</f>
        <v/>
      </c>
      <c r="L65" s="11"/>
    </row>
    <row r="66" customFormat="false" ht="15" hidden="false" customHeight="false" outlineLevel="0" collapsed="false">
      <c r="A66" s="14"/>
      <c r="B66" s="15" t="str">
        <f aca="false">IF($A66="","",IFERROR(INDEX(Adhérents!$B$5:$B$304,MATCH($A66,Adhérents!$A$5:$A$304,0))&amp;"","N° inconnu"))</f>
        <v/>
      </c>
      <c r="C66" s="15" t="str">
        <f aca="false">IF($A66="","",IFERROR(INDEX(Adhérents!$C$5:$C$304,MATCH($A66,Adhérents!$A$5:$A$304,0))&amp;"",""))</f>
        <v/>
      </c>
      <c r="D66" s="13" t="str">
        <f aca="false">IF($A66="","",IFERROR(INDEX(Adhérents!$E$5:$E$304,MATCH($A66,Adhérents!$A$5:$A$304,0)),""))</f>
        <v/>
      </c>
      <c r="E66" s="12"/>
      <c r="F66" s="18" t="str">
        <f aca="false">IF(OR($A66="",$E66=""),"",EDATE($E66,Listes!$O$5))</f>
        <v/>
      </c>
      <c r="G66" s="13" t="str">
        <f aca="true">IF($A66="","",IF($E66="","Manquant",IF($F66&lt;TODAY(),"Périmé",IF($F66&lt;=TODAY()+Listes!$O$6,"À renouveler","Valide"))))</f>
        <v/>
      </c>
      <c r="H66" s="14"/>
      <c r="I66" s="14"/>
      <c r="J66" s="14"/>
      <c r="K66" s="13" t="str">
        <f aca="false">IF($A66="","",IF(AND(OR($G66="Valide",$G66="À renouveler"),OR($H66="Reçue",$H66="Non concerné"),OR($I66="Accepté",$I66="Refusé"),$J66="Oui"),"Complet","Incomplet"))</f>
        <v/>
      </c>
      <c r="L66" s="11"/>
    </row>
    <row r="67" customFormat="false" ht="15" hidden="false" customHeight="false" outlineLevel="0" collapsed="false">
      <c r="A67" s="14"/>
      <c r="B67" s="15" t="str">
        <f aca="false">IF($A67="","",IFERROR(INDEX(Adhérents!$B$5:$B$304,MATCH($A67,Adhérents!$A$5:$A$304,0))&amp;"","N° inconnu"))</f>
        <v/>
      </c>
      <c r="C67" s="15" t="str">
        <f aca="false">IF($A67="","",IFERROR(INDEX(Adhérents!$C$5:$C$304,MATCH($A67,Adhérents!$A$5:$A$304,0))&amp;"",""))</f>
        <v/>
      </c>
      <c r="D67" s="13" t="str">
        <f aca="false">IF($A67="","",IFERROR(INDEX(Adhérents!$E$5:$E$304,MATCH($A67,Adhérents!$A$5:$A$304,0)),""))</f>
        <v/>
      </c>
      <c r="E67" s="12"/>
      <c r="F67" s="18" t="str">
        <f aca="false">IF(OR($A67="",$E67=""),"",EDATE($E67,Listes!$O$5))</f>
        <v/>
      </c>
      <c r="G67" s="13" t="str">
        <f aca="true">IF($A67="","",IF($E67="","Manquant",IF($F67&lt;TODAY(),"Périmé",IF($F67&lt;=TODAY()+Listes!$O$6,"À renouveler","Valide"))))</f>
        <v/>
      </c>
      <c r="H67" s="14"/>
      <c r="I67" s="14"/>
      <c r="J67" s="14"/>
      <c r="K67" s="13" t="str">
        <f aca="false">IF($A67="","",IF(AND(OR($G67="Valide",$G67="À renouveler"),OR($H67="Reçue",$H67="Non concerné"),OR($I67="Accepté",$I67="Refusé"),$J67="Oui"),"Complet","Incomplet"))</f>
        <v/>
      </c>
      <c r="L67" s="11"/>
    </row>
    <row r="68" customFormat="false" ht="15" hidden="false" customHeight="false" outlineLevel="0" collapsed="false">
      <c r="A68" s="14"/>
      <c r="B68" s="15" t="str">
        <f aca="false">IF($A68="","",IFERROR(INDEX(Adhérents!$B$5:$B$304,MATCH($A68,Adhérents!$A$5:$A$304,0))&amp;"","N° inconnu"))</f>
        <v/>
      </c>
      <c r="C68" s="15" t="str">
        <f aca="false">IF($A68="","",IFERROR(INDEX(Adhérents!$C$5:$C$304,MATCH($A68,Adhérents!$A$5:$A$304,0))&amp;"",""))</f>
        <v/>
      </c>
      <c r="D68" s="13" t="str">
        <f aca="false">IF($A68="","",IFERROR(INDEX(Adhérents!$E$5:$E$304,MATCH($A68,Adhérents!$A$5:$A$304,0)),""))</f>
        <v/>
      </c>
      <c r="E68" s="12"/>
      <c r="F68" s="18" t="str">
        <f aca="false">IF(OR($A68="",$E68=""),"",EDATE($E68,Listes!$O$5))</f>
        <v/>
      </c>
      <c r="G68" s="13" t="str">
        <f aca="true">IF($A68="","",IF($E68="","Manquant",IF($F68&lt;TODAY(),"Périmé",IF($F68&lt;=TODAY()+Listes!$O$6,"À renouveler","Valide"))))</f>
        <v/>
      </c>
      <c r="H68" s="14"/>
      <c r="I68" s="14"/>
      <c r="J68" s="14"/>
      <c r="K68" s="13" t="str">
        <f aca="false">IF($A68="","",IF(AND(OR($G68="Valide",$G68="À renouveler"),OR($H68="Reçue",$H68="Non concerné"),OR($I68="Accepté",$I68="Refusé"),$J68="Oui"),"Complet","Incomplet"))</f>
        <v/>
      </c>
      <c r="L68" s="11"/>
    </row>
    <row r="69" customFormat="false" ht="15" hidden="false" customHeight="false" outlineLevel="0" collapsed="false">
      <c r="A69" s="14"/>
      <c r="B69" s="15" t="str">
        <f aca="false">IF($A69="","",IFERROR(INDEX(Adhérents!$B$5:$B$304,MATCH($A69,Adhérents!$A$5:$A$304,0))&amp;"","N° inconnu"))</f>
        <v/>
      </c>
      <c r="C69" s="15" t="str">
        <f aca="false">IF($A69="","",IFERROR(INDEX(Adhérents!$C$5:$C$304,MATCH($A69,Adhérents!$A$5:$A$304,0))&amp;"",""))</f>
        <v/>
      </c>
      <c r="D69" s="13" t="str">
        <f aca="false">IF($A69="","",IFERROR(INDEX(Adhérents!$E$5:$E$304,MATCH($A69,Adhérents!$A$5:$A$304,0)),""))</f>
        <v/>
      </c>
      <c r="E69" s="12"/>
      <c r="F69" s="18" t="str">
        <f aca="false">IF(OR($A69="",$E69=""),"",EDATE($E69,Listes!$O$5))</f>
        <v/>
      </c>
      <c r="G69" s="13" t="str">
        <f aca="true">IF($A69="","",IF($E69="","Manquant",IF($F69&lt;TODAY(),"Périmé",IF($F69&lt;=TODAY()+Listes!$O$6,"À renouveler","Valide"))))</f>
        <v/>
      </c>
      <c r="H69" s="14"/>
      <c r="I69" s="14"/>
      <c r="J69" s="14"/>
      <c r="K69" s="13" t="str">
        <f aca="false">IF($A69="","",IF(AND(OR($G69="Valide",$G69="À renouveler"),OR($H69="Reçue",$H69="Non concerné"),OR($I69="Accepté",$I69="Refusé"),$J69="Oui"),"Complet","Incomplet"))</f>
        <v/>
      </c>
      <c r="L69" s="11"/>
    </row>
    <row r="70" customFormat="false" ht="15" hidden="false" customHeight="false" outlineLevel="0" collapsed="false">
      <c r="A70" s="14"/>
      <c r="B70" s="15" t="str">
        <f aca="false">IF($A70="","",IFERROR(INDEX(Adhérents!$B$5:$B$304,MATCH($A70,Adhérents!$A$5:$A$304,0))&amp;"","N° inconnu"))</f>
        <v/>
      </c>
      <c r="C70" s="15" t="str">
        <f aca="false">IF($A70="","",IFERROR(INDEX(Adhérents!$C$5:$C$304,MATCH($A70,Adhérents!$A$5:$A$304,0))&amp;"",""))</f>
        <v/>
      </c>
      <c r="D70" s="13" t="str">
        <f aca="false">IF($A70="","",IFERROR(INDEX(Adhérents!$E$5:$E$304,MATCH($A70,Adhérents!$A$5:$A$304,0)),""))</f>
        <v/>
      </c>
      <c r="E70" s="12"/>
      <c r="F70" s="18" t="str">
        <f aca="false">IF(OR($A70="",$E70=""),"",EDATE($E70,Listes!$O$5))</f>
        <v/>
      </c>
      <c r="G70" s="13" t="str">
        <f aca="true">IF($A70="","",IF($E70="","Manquant",IF($F70&lt;TODAY(),"Périmé",IF($F70&lt;=TODAY()+Listes!$O$6,"À renouveler","Valide"))))</f>
        <v/>
      </c>
      <c r="H70" s="14"/>
      <c r="I70" s="14"/>
      <c r="J70" s="14"/>
      <c r="K70" s="13" t="str">
        <f aca="false">IF($A70="","",IF(AND(OR($G70="Valide",$G70="À renouveler"),OR($H70="Reçue",$H70="Non concerné"),OR($I70="Accepté",$I70="Refusé"),$J70="Oui"),"Complet","Incomplet"))</f>
        <v/>
      </c>
      <c r="L70" s="11"/>
    </row>
    <row r="71" customFormat="false" ht="15" hidden="false" customHeight="false" outlineLevel="0" collapsed="false">
      <c r="A71" s="14"/>
      <c r="B71" s="15" t="str">
        <f aca="false">IF($A71="","",IFERROR(INDEX(Adhérents!$B$5:$B$304,MATCH($A71,Adhérents!$A$5:$A$304,0))&amp;"","N° inconnu"))</f>
        <v/>
      </c>
      <c r="C71" s="15" t="str">
        <f aca="false">IF($A71="","",IFERROR(INDEX(Adhérents!$C$5:$C$304,MATCH($A71,Adhérents!$A$5:$A$304,0))&amp;"",""))</f>
        <v/>
      </c>
      <c r="D71" s="13" t="str">
        <f aca="false">IF($A71="","",IFERROR(INDEX(Adhérents!$E$5:$E$304,MATCH($A71,Adhérents!$A$5:$A$304,0)),""))</f>
        <v/>
      </c>
      <c r="E71" s="12"/>
      <c r="F71" s="18" t="str">
        <f aca="false">IF(OR($A71="",$E71=""),"",EDATE($E71,Listes!$O$5))</f>
        <v/>
      </c>
      <c r="G71" s="13" t="str">
        <f aca="true">IF($A71="","",IF($E71="","Manquant",IF($F71&lt;TODAY(),"Périmé",IF($F71&lt;=TODAY()+Listes!$O$6,"À renouveler","Valide"))))</f>
        <v/>
      </c>
      <c r="H71" s="14"/>
      <c r="I71" s="14"/>
      <c r="J71" s="14"/>
      <c r="K71" s="13" t="str">
        <f aca="false">IF($A71="","",IF(AND(OR($G71="Valide",$G71="À renouveler"),OR($H71="Reçue",$H71="Non concerné"),OR($I71="Accepté",$I71="Refusé"),$J71="Oui"),"Complet","Incomplet"))</f>
        <v/>
      </c>
      <c r="L71" s="11"/>
    </row>
    <row r="72" customFormat="false" ht="15" hidden="false" customHeight="false" outlineLevel="0" collapsed="false">
      <c r="A72" s="14"/>
      <c r="B72" s="15" t="str">
        <f aca="false">IF($A72="","",IFERROR(INDEX(Adhérents!$B$5:$B$304,MATCH($A72,Adhérents!$A$5:$A$304,0))&amp;"","N° inconnu"))</f>
        <v/>
      </c>
      <c r="C72" s="15" t="str">
        <f aca="false">IF($A72="","",IFERROR(INDEX(Adhérents!$C$5:$C$304,MATCH($A72,Adhérents!$A$5:$A$304,0))&amp;"",""))</f>
        <v/>
      </c>
      <c r="D72" s="13" t="str">
        <f aca="false">IF($A72="","",IFERROR(INDEX(Adhérents!$E$5:$E$304,MATCH($A72,Adhérents!$A$5:$A$304,0)),""))</f>
        <v/>
      </c>
      <c r="E72" s="12"/>
      <c r="F72" s="18" t="str">
        <f aca="false">IF(OR($A72="",$E72=""),"",EDATE($E72,Listes!$O$5))</f>
        <v/>
      </c>
      <c r="G72" s="13" t="str">
        <f aca="true">IF($A72="","",IF($E72="","Manquant",IF($F72&lt;TODAY(),"Périmé",IF($F72&lt;=TODAY()+Listes!$O$6,"À renouveler","Valide"))))</f>
        <v/>
      </c>
      <c r="H72" s="14"/>
      <c r="I72" s="14"/>
      <c r="J72" s="14"/>
      <c r="K72" s="13" t="str">
        <f aca="false">IF($A72="","",IF(AND(OR($G72="Valide",$G72="À renouveler"),OR($H72="Reçue",$H72="Non concerné"),OR($I72="Accepté",$I72="Refusé"),$J72="Oui"),"Complet","Incomplet"))</f>
        <v/>
      </c>
      <c r="L72" s="11"/>
    </row>
    <row r="73" customFormat="false" ht="15" hidden="false" customHeight="false" outlineLevel="0" collapsed="false">
      <c r="A73" s="14"/>
      <c r="B73" s="15" t="str">
        <f aca="false">IF($A73="","",IFERROR(INDEX(Adhérents!$B$5:$B$304,MATCH($A73,Adhérents!$A$5:$A$304,0))&amp;"","N° inconnu"))</f>
        <v/>
      </c>
      <c r="C73" s="15" t="str">
        <f aca="false">IF($A73="","",IFERROR(INDEX(Adhérents!$C$5:$C$304,MATCH($A73,Adhérents!$A$5:$A$304,0))&amp;"",""))</f>
        <v/>
      </c>
      <c r="D73" s="13" t="str">
        <f aca="false">IF($A73="","",IFERROR(INDEX(Adhérents!$E$5:$E$304,MATCH($A73,Adhérents!$A$5:$A$304,0)),""))</f>
        <v/>
      </c>
      <c r="E73" s="12"/>
      <c r="F73" s="18" t="str">
        <f aca="false">IF(OR($A73="",$E73=""),"",EDATE($E73,Listes!$O$5))</f>
        <v/>
      </c>
      <c r="G73" s="13" t="str">
        <f aca="true">IF($A73="","",IF($E73="","Manquant",IF($F73&lt;TODAY(),"Périmé",IF($F73&lt;=TODAY()+Listes!$O$6,"À renouveler","Valide"))))</f>
        <v/>
      </c>
      <c r="H73" s="14"/>
      <c r="I73" s="14"/>
      <c r="J73" s="14"/>
      <c r="K73" s="13" t="str">
        <f aca="false">IF($A73="","",IF(AND(OR($G73="Valide",$G73="À renouveler"),OR($H73="Reçue",$H73="Non concerné"),OR($I73="Accepté",$I73="Refusé"),$J73="Oui"),"Complet","Incomplet"))</f>
        <v/>
      </c>
      <c r="L73" s="11"/>
    </row>
    <row r="74" customFormat="false" ht="15" hidden="false" customHeight="false" outlineLevel="0" collapsed="false">
      <c r="A74" s="14"/>
      <c r="B74" s="15" t="str">
        <f aca="false">IF($A74="","",IFERROR(INDEX(Adhérents!$B$5:$B$304,MATCH($A74,Adhérents!$A$5:$A$304,0))&amp;"","N° inconnu"))</f>
        <v/>
      </c>
      <c r="C74" s="15" t="str">
        <f aca="false">IF($A74="","",IFERROR(INDEX(Adhérents!$C$5:$C$304,MATCH($A74,Adhérents!$A$5:$A$304,0))&amp;"",""))</f>
        <v/>
      </c>
      <c r="D74" s="13" t="str">
        <f aca="false">IF($A74="","",IFERROR(INDEX(Adhérents!$E$5:$E$304,MATCH($A74,Adhérents!$A$5:$A$304,0)),""))</f>
        <v/>
      </c>
      <c r="E74" s="12"/>
      <c r="F74" s="18" t="str">
        <f aca="false">IF(OR($A74="",$E74=""),"",EDATE($E74,Listes!$O$5))</f>
        <v/>
      </c>
      <c r="G74" s="13" t="str">
        <f aca="true">IF($A74="","",IF($E74="","Manquant",IF($F74&lt;TODAY(),"Périmé",IF($F74&lt;=TODAY()+Listes!$O$6,"À renouveler","Valide"))))</f>
        <v/>
      </c>
      <c r="H74" s="14"/>
      <c r="I74" s="14"/>
      <c r="J74" s="14"/>
      <c r="K74" s="13" t="str">
        <f aca="false">IF($A74="","",IF(AND(OR($G74="Valide",$G74="À renouveler"),OR($H74="Reçue",$H74="Non concerné"),OR($I74="Accepté",$I74="Refusé"),$J74="Oui"),"Complet","Incomplet"))</f>
        <v/>
      </c>
      <c r="L74" s="11"/>
    </row>
    <row r="75" customFormat="false" ht="15" hidden="false" customHeight="false" outlineLevel="0" collapsed="false">
      <c r="A75" s="14"/>
      <c r="B75" s="15" t="str">
        <f aca="false">IF($A75="","",IFERROR(INDEX(Adhérents!$B$5:$B$304,MATCH($A75,Adhérents!$A$5:$A$304,0))&amp;"","N° inconnu"))</f>
        <v/>
      </c>
      <c r="C75" s="15" t="str">
        <f aca="false">IF($A75="","",IFERROR(INDEX(Adhérents!$C$5:$C$304,MATCH($A75,Adhérents!$A$5:$A$304,0))&amp;"",""))</f>
        <v/>
      </c>
      <c r="D75" s="13" t="str">
        <f aca="false">IF($A75="","",IFERROR(INDEX(Adhérents!$E$5:$E$304,MATCH($A75,Adhérents!$A$5:$A$304,0)),""))</f>
        <v/>
      </c>
      <c r="E75" s="12"/>
      <c r="F75" s="18" t="str">
        <f aca="false">IF(OR($A75="",$E75=""),"",EDATE($E75,Listes!$O$5))</f>
        <v/>
      </c>
      <c r="G75" s="13" t="str">
        <f aca="true">IF($A75="","",IF($E75="","Manquant",IF($F75&lt;TODAY(),"Périmé",IF($F75&lt;=TODAY()+Listes!$O$6,"À renouveler","Valide"))))</f>
        <v/>
      </c>
      <c r="H75" s="14"/>
      <c r="I75" s="14"/>
      <c r="J75" s="14"/>
      <c r="K75" s="13" t="str">
        <f aca="false">IF($A75="","",IF(AND(OR($G75="Valide",$G75="À renouveler"),OR($H75="Reçue",$H75="Non concerné"),OR($I75="Accepté",$I75="Refusé"),$J75="Oui"),"Complet","Incomplet"))</f>
        <v/>
      </c>
      <c r="L75" s="11"/>
    </row>
    <row r="76" customFormat="false" ht="15" hidden="false" customHeight="false" outlineLevel="0" collapsed="false">
      <c r="A76" s="14"/>
      <c r="B76" s="15" t="str">
        <f aca="false">IF($A76="","",IFERROR(INDEX(Adhérents!$B$5:$B$304,MATCH($A76,Adhérents!$A$5:$A$304,0))&amp;"","N° inconnu"))</f>
        <v/>
      </c>
      <c r="C76" s="15" t="str">
        <f aca="false">IF($A76="","",IFERROR(INDEX(Adhérents!$C$5:$C$304,MATCH($A76,Adhérents!$A$5:$A$304,0))&amp;"",""))</f>
        <v/>
      </c>
      <c r="D76" s="13" t="str">
        <f aca="false">IF($A76="","",IFERROR(INDEX(Adhérents!$E$5:$E$304,MATCH($A76,Adhérents!$A$5:$A$304,0)),""))</f>
        <v/>
      </c>
      <c r="E76" s="12"/>
      <c r="F76" s="18" t="str">
        <f aca="false">IF(OR($A76="",$E76=""),"",EDATE($E76,Listes!$O$5))</f>
        <v/>
      </c>
      <c r="G76" s="13" t="str">
        <f aca="true">IF($A76="","",IF($E76="","Manquant",IF($F76&lt;TODAY(),"Périmé",IF($F76&lt;=TODAY()+Listes!$O$6,"À renouveler","Valide"))))</f>
        <v/>
      </c>
      <c r="H76" s="14"/>
      <c r="I76" s="14"/>
      <c r="J76" s="14"/>
      <c r="K76" s="13" t="str">
        <f aca="false">IF($A76="","",IF(AND(OR($G76="Valide",$G76="À renouveler"),OR($H76="Reçue",$H76="Non concerné"),OR($I76="Accepté",$I76="Refusé"),$J76="Oui"),"Complet","Incomplet"))</f>
        <v/>
      </c>
      <c r="L76" s="11"/>
    </row>
    <row r="77" customFormat="false" ht="15" hidden="false" customHeight="false" outlineLevel="0" collapsed="false">
      <c r="A77" s="14"/>
      <c r="B77" s="15" t="str">
        <f aca="false">IF($A77="","",IFERROR(INDEX(Adhérents!$B$5:$B$304,MATCH($A77,Adhérents!$A$5:$A$304,0))&amp;"","N° inconnu"))</f>
        <v/>
      </c>
      <c r="C77" s="15" t="str">
        <f aca="false">IF($A77="","",IFERROR(INDEX(Adhérents!$C$5:$C$304,MATCH($A77,Adhérents!$A$5:$A$304,0))&amp;"",""))</f>
        <v/>
      </c>
      <c r="D77" s="13" t="str">
        <f aca="false">IF($A77="","",IFERROR(INDEX(Adhérents!$E$5:$E$304,MATCH($A77,Adhérents!$A$5:$A$304,0)),""))</f>
        <v/>
      </c>
      <c r="E77" s="12"/>
      <c r="F77" s="18" t="str">
        <f aca="false">IF(OR($A77="",$E77=""),"",EDATE($E77,Listes!$O$5))</f>
        <v/>
      </c>
      <c r="G77" s="13" t="str">
        <f aca="true">IF($A77="","",IF($E77="","Manquant",IF($F77&lt;TODAY(),"Périmé",IF($F77&lt;=TODAY()+Listes!$O$6,"À renouveler","Valide"))))</f>
        <v/>
      </c>
      <c r="H77" s="14"/>
      <c r="I77" s="14"/>
      <c r="J77" s="14"/>
      <c r="K77" s="13" t="str">
        <f aca="false">IF($A77="","",IF(AND(OR($G77="Valide",$G77="À renouveler"),OR($H77="Reçue",$H77="Non concerné"),OR($I77="Accepté",$I77="Refusé"),$J77="Oui"),"Complet","Incomplet"))</f>
        <v/>
      </c>
      <c r="L77" s="11"/>
    </row>
    <row r="78" customFormat="false" ht="15" hidden="false" customHeight="false" outlineLevel="0" collapsed="false">
      <c r="A78" s="14"/>
      <c r="B78" s="15" t="str">
        <f aca="false">IF($A78="","",IFERROR(INDEX(Adhérents!$B$5:$B$304,MATCH($A78,Adhérents!$A$5:$A$304,0))&amp;"","N° inconnu"))</f>
        <v/>
      </c>
      <c r="C78" s="15" t="str">
        <f aca="false">IF($A78="","",IFERROR(INDEX(Adhérents!$C$5:$C$304,MATCH($A78,Adhérents!$A$5:$A$304,0))&amp;"",""))</f>
        <v/>
      </c>
      <c r="D78" s="13" t="str">
        <f aca="false">IF($A78="","",IFERROR(INDEX(Adhérents!$E$5:$E$304,MATCH($A78,Adhérents!$A$5:$A$304,0)),""))</f>
        <v/>
      </c>
      <c r="E78" s="12"/>
      <c r="F78" s="18" t="str">
        <f aca="false">IF(OR($A78="",$E78=""),"",EDATE($E78,Listes!$O$5))</f>
        <v/>
      </c>
      <c r="G78" s="13" t="str">
        <f aca="true">IF($A78="","",IF($E78="","Manquant",IF($F78&lt;TODAY(),"Périmé",IF($F78&lt;=TODAY()+Listes!$O$6,"À renouveler","Valide"))))</f>
        <v/>
      </c>
      <c r="H78" s="14"/>
      <c r="I78" s="14"/>
      <c r="J78" s="14"/>
      <c r="K78" s="13" t="str">
        <f aca="false">IF($A78="","",IF(AND(OR($G78="Valide",$G78="À renouveler"),OR($H78="Reçue",$H78="Non concerné"),OR($I78="Accepté",$I78="Refusé"),$J78="Oui"),"Complet","Incomplet"))</f>
        <v/>
      </c>
      <c r="L78" s="11"/>
    </row>
    <row r="79" customFormat="false" ht="15" hidden="false" customHeight="false" outlineLevel="0" collapsed="false">
      <c r="A79" s="14"/>
      <c r="B79" s="15" t="str">
        <f aca="false">IF($A79="","",IFERROR(INDEX(Adhérents!$B$5:$B$304,MATCH($A79,Adhérents!$A$5:$A$304,0))&amp;"","N° inconnu"))</f>
        <v/>
      </c>
      <c r="C79" s="15" t="str">
        <f aca="false">IF($A79="","",IFERROR(INDEX(Adhérents!$C$5:$C$304,MATCH($A79,Adhérents!$A$5:$A$304,0))&amp;"",""))</f>
        <v/>
      </c>
      <c r="D79" s="13" t="str">
        <f aca="false">IF($A79="","",IFERROR(INDEX(Adhérents!$E$5:$E$304,MATCH($A79,Adhérents!$A$5:$A$304,0)),""))</f>
        <v/>
      </c>
      <c r="E79" s="12"/>
      <c r="F79" s="18" t="str">
        <f aca="false">IF(OR($A79="",$E79=""),"",EDATE($E79,Listes!$O$5))</f>
        <v/>
      </c>
      <c r="G79" s="13" t="str">
        <f aca="true">IF($A79="","",IF($E79="","Manquant",IF($F79&lt;TODAY(),"Périmé",IF($F79&lt;=TODAY()+Listes!$O$6,"À renouveler","Valide"))))</f>
        <v/>
      </c>
      <c r="H79" s="14"/>
      <c r="I79" s="14"/>
      <c r="J79" s="14"/>
      <c r="K79" s="13" t="str">
        <f aca="false">IF($A79="","",IF(AND(OR($G79="Valide",$G79="À renouveler"),OR($H79="Reçue",$H79="Non concerné"),OR($I79="Accepté",$I79="Refusé"),$J79="Oui"),"Complet","Incomplet"))</f>
        <v/>
      </c>
      <c r="L79" s="11"/>
    </row>
    <row r="80" customFormat="false" ht="15" hidden="false" customHeight="false" outlineLevel="0" collapsed="false">
      <c r="A80" s="14"/>
      <c r="B80" s="15" t="str">
        <f aca="false">IF($A80="","",IFERROR(INDEX(Adhérents!$B$5:$B$304,MATCH($A80,Adhérents!$A$5:$A$304,0))&amp;"","N° inconnu"))</f>
        <v/>
      </c>
      <c r="C80" s="15" t="str">
        <f aca="false">IF($A80="","",IFERROR(INDEX(Adhérents!$C$5:$C$304,MATCH($A80,Adhérents!$A$5:$A$304,0))&amp;"",""))</f>
        <v/>
      </c>
      <c r="D80" s="13" t="str">
        <f aca="false">IF($A80="","",IFERROR(INDEX(Adhérents!$E$5:$E$304,MATCH($A80,Adhérents!$A$5:$A$304,0)),""))</f>
        <v/>
      </c>
      <c r="E80" s="12"/>
      <c r="F80" s="18" t="str">
        <f aca="false">IF(OR($A80="",$E80=""),"",EDATE($E80,Listes!$O$5))</f>
        <v/>
      </c>
      <c r="G80" s="13" t="str">
        <f aca="true">IF($A80="","",IF($E80="","Manquant",IF($F80&lt;TODAY(),"Périmé",IF($F80&lt;=TODAY()+Listes!$O$6,"À renouveler","Valide"))))</f>
        <v/>
      </c>
      <c r="H80" s="14"/>
      <c r="I80" s="14"/>
      <c r="J80" s="14"/>
      <c r="K80" s="13" t="str">
        <f aca="false">IF($A80="","",IF(AND(OR($G80="Valide",$G80="À renouveler"),OR($H80="Reçue",$H80="Non concerné"),OR($I80="Accepté",$I80="Refusé"),$J80="Oui"),"Complet","Incomplet"))</f>
        <v/>
      </c>
      <c r="L80" s="11"/>
    </row>
    <row r="81" customFormat="false" ht="15" hidden="false" customHeight="false" outlineLevel="0" collapsed="false">
      <c r="A81" s="14"/>
      <c r="B81" s="15" t="str">
        <f aca="false">IF($A81="","",IFERROR(INDEX(Adhérents!$B$5:$B$304,MATCH($A81,Adhérents!$A$5:$A$304,0))&amp;"","N° inconnu"))</f>
        <v/>
      </c>
      <c r="C81" s="15" t="str">
        <f aca="false">IF($A81="","",IFERROR(INDEX(Adhérents!$C$5:$C$304,MATCH($A81,Adhérents!$A$5:$A$304,0))&amp;"",""))</f>
        <v/>
      </c>
      <c r="D81" s="13" t="str">
        <f aca="false">IF($A81="","",IFERROR(INDEX(Adhérents!$E$5:$E$304,MATCH($A81,Adhérents!$A$5:$A$304,0)),""))</f>
        <v/>
      </c>
      <c r="E81" s="12"/>
      <c r="F81" s="18" t="str">
        <f aca="false">IF(OR($A81="",$E81=""),"",EDATE($E81,Listes!$O$5))</f>
        <v/>
      </c>
      <c r="G81" s="13" t="str">
        <f aca="true">IF($A81="","",IF($E81="","Manquant",IF($F81&lt;TODAY(),"Périmé",IF($F81&lt;=TODAY()+Listes!$O$6,"À renouveler","Valide"))))</f>
        <v/>
      </c>
      <c r="H81" s="14"/>
      <c r="I81" s="14"/>
      <c r="J81" s="14"/>
      <c r="K81" s="13" t="str">
        <f aca="false">IF($A81="","",IF(AND(OR($G81="Valide",$G81="À renouveler"),OR($H81="Reçue",$H81="Non concerné"),OR($I81="Accepté",$I81="Refusé"),$J81="Oui"),"Complet","Incomplet"))</f>
        <v/>
      </c>
      <c r="L81" s="11"/>
    </row>
    <row r="82" customFormat="false" ht="15" hidden="false" customHeight="false" outlineLevel="0" collapsed="false">
      <c r="A82" s="14"/>
      <c r="B82" s="15" t="str">
        <f aca="false">IF($A82="","",IFERROR(INDEX(Adhérents!$B$5:$B$304,MATCH($A82,Adhérents!$A$5:$A$304,0))&amp;"","N° inconnu"))</f>
        <v/>
      </c>
      <c r="C82" s="15" t="str">
        <f aca="false">IF($A82="","",IFERROR(INDEX(Adhérents!$C$5:$C$304,MATCH($A82,Adhérents!$A$5:$A$304,0))&amp;"",""))</f>
        <v/>
      </c>
      <c r="D82" s="13" t="str">
        <f aca="false">IF($A82="","",IFERROR(INDEX(Adhérents!$E$5:$E$304,MATCH($A82,Adhérents!$A$5:$A$304,0)),""))</f>
        <v/>
      </c>
      <c r="E82" s="12"/>
      <c r="F82" s="18" t="str">
        <f aca="false">IF(OR($A82="",$E82=""),"",EDATE($E82,Listes!$O$5))</f>
        <v/>
      </c>
      <c r="G82" s="13" t="str">
        <f aca="true">IF($A82="","",IF($E82="","Manquant",IF($F82&lt;TODAY(),"Périmé",IF($F82&lt;=TODAY()+Listes!$O$6,"À renouveler","Valide"))))</f>
        <v/>
      </c>
      <c r="H82" s="14"/>
      <c r="I82" s="14"/>
      <c r="J82" s="14"/>
      <c r="K82" s="13" t="str">
        <f aca="false">IF($A82="","",IF(AND(OR($G82="Valide",$G82="À renouveler"),OR($H82="Reçue",$H82="Non concerné"),OR($I82="Accepté",$I82="Refusé"),$J82="Oui"),"Complet","Incomplet"))</f>
        <v/>
      </c>
      <c r="L82" s="11"/>
    </row>
    <row r="83" customFormat="false" ht="15" hidden="false" customHeight="false" outlineLevel="0" collapsed="false">
      <c r="A83" s="14"/>
      <c r="B83" s="15" t="str">
        <f aca="false">IF($A83="","",IFERROR(INDEX(Adhérents!$B$5:$B$304,MATCH($A83,Adhérents!$A$5:$A$304,0))&amp;"","N° inconnu"))</f>
        <v/>
      </c>
      <c r="C83" s="15" t="str">
        <f aca="false">IF($A83="","",IFERROR(INDEX(Adhérents!$C$5:$C$304,MATCH($A83,Adhérents!$A$5:$A$304,0))&amp;"",""))</f>
        <v/>
      </c>
      <c r="D83" s="13" t="str">
        <f aca="false">IF($A83="","",IFERROR(INDEX(Adhérents!$E$5:$E$304,MATCH($A83,Adhérents!$A$5:$A$304,0)),""))</f>
        <v/>
      </c>
      <c r="E83" s="12"/>
      <c r="F83" s="18" t="str">
        <f aca="false">IF(OR($A83="",$E83=""),"",EDATE($E83,Listes!$O$5))</f>
        <v/>
      </c>
      <c r="G83" s="13" t="str">
        <f aca="true">IF($A83="","",IF($E83="","Manquant",IF($F83&lt;TODAY(),"Périmé",IF($F83&lt;=TODAY()+Listes!$O$6,"À renouveler","Valide"))))</f>
        <v/>
      </c>
      <c r="H83" s="14"/>
      <c r="I83" s="14"/>
      <c r="J83" s="14"/>
      <c r="K83" s="13" t="str">
        <f aca="false">IF($A83="","",IF(AND(OR($G83="Valide",$G83="À renouveler"),OR($H83="Reçue",$H83="Non concerné"),OR($I83="Accepté",$I83="Refusé"),$J83="Oui"),"Complet","Incomplet"))</f>
        <v/>
      </c>
      <c r="L83" s="11"/>
    </row>
    <row r="84" customFormat="false" ht="15" hidden="false" customHeight="false" outlineLevel="0" collapsed="false">
      <c r="A84" s="14"/>
      <c r="B84" s="15" t="str">
        <f aca="false">IF($A84="","",IFERROR(INDEX(Adhérents!$B$5:$B$304,MATCH($A84,Adhérents!$A$5:$A$304,0))&amp;"","N° inconnu"))</f>
        <v/>
      </c>
      <c r="C84" s="15" t="str">
        <f aca="false">IF($A84="","",IFERROR(INDEX(Adhérents!$C$5:$C$304,MATCH($A84,Adhérents!$A$5:$A$304,0))&amp;"",""))</f>
        <v/>
      </c>
      <c r="D84" s="13" t="str">
        <f aca="false">IF($A84="","",IFERROR(INDEX(Adhérents!$E$5:$E$304,MATCH($A84,Adhérents!$A$5:$A$304,0)),""))</f>
        <v/>
      </c>
      <c r="E84" s="12"/>
      <c r="F84" s="18" t="str">
        <f aca="false">IF(OR($A84="",$E84=""),"",EDATE($E84,Listes!$O$5))</f>
        <v/>
      </c>
      <c r="G84" s="13" t="str">
        <f aca="true">IF($A84="","",IF($E84="","Manquant",IF($F84&lt;TODAY(),"Périmé",IF($F84&lt;=TODAY()+Listes!$O$6,"À renouveler","Valide"))))</f>
        <v/>
      </c>
      <c r="H84" s="14"/>
      <c r="I84" s="14"/>
      <c r="J84" s="14"/>
      <c r="K84" s="13" t="str">
        <f aca="false">IF($A84="","",IF(AND(OR($G84="Valide",$G84="À renouveler"),OR($H84="Reçue",$H84="Non concerné"),OR($I84="Accepté",$I84="Refusé"),$J84="Oui"),"Complet","Incomplet"))</f>
        <v/>
      </c>
      <c r="L84" s="11"/>
    </row>
    <row r="85" customFormat="false" ht="15" hidden="false" customHeight="false" outlineLevel="0" collapsed="false">
      <c r="A85" s="14"/>
      <c r="B85" s="15" t="str">
        <f aca="false">IF($A85="","",IFERROR(INDEX(Adhérents!$B$5:$B$304,MATCH($A85,Adhérents!$A$5:$A$304,0))&amp;"","N° inconnu"))</f>
        <v/>
      </c>
      <c r="C85" s="15" t="str">
        <f aca="false">IF($A85="","",IFERROR(INDEX(Adhérents!$C$5:$C$304,MATCH($A85,Adhérents!$A$5:$A$304,0))&amp;"",""))</f>
        <v/>
      </c>
      <c r="D85" s="13" t="str">
        <f aca="false">IF($A85="","",IFERROR(INDEX(Adhérents!$E$5:$E$304,MATCH($A85,Adhérents!$A$5:$A$304,0)),""))</f>
        <v/>
      </c>
      <c r="E85" s="12"/>
      <c r="F85" s="18" t="str">
        <f aca="false">IF(OR($A85="",$E85=""),"",EDATE($E85,Listes!$O$5))</f>
        <v/>
      </c>
      <c r="G85" s="13" t="str">
        <f aca="true">IF($A85="","",IF($E85="","Manquant",IF($F85&lt;TODAY(),"Périmé",IF($F85&lt;=TODAY()+Listes!$O$6,"À renouveler","Valide"))))</f>
        <v/>
      </c>
      <c r="H85" s="14"/>
      <c r="I85" s="14"/>
      <c r="J85" s="14"/>
      <c r="K85" s="13" t="str">
        <f aca="false">IF($A85="","",IF(AND(OR($G85="Valide",$G85="À renouveler"),OR($H85="Reçue",$H85="Non concerné"),OR($I85="Accepté",$I85="Refusé"),$J85="Oui"),"Complet","Incomplet"))</f>
        <v/>
      </c>
      <c r="L85" s="11"/>
    </row>
    <row r="86" customFormat="false" ht="15" hidden="false" customHeight="false" outlineLevel="0" collapsed="false">
      <c r="A86" s="14"/>
      <c r="B86" s="15" t="str">
        <f aca="false">IF($A86="","",IFERROR(INDEX(Adhérents!$B$5:$B$304,MATCH($A86,Adhérents!$A$5:$A$304,0))&amp;"","N° inconnu"))</f>
        <v/>
      </c>
      <c r="C86" s="15" t="str">
        <f aca="false">IF($A86="","",IFERROR(INDEX(Adhérents!$C$5:$C$304,MATCH($A86,Adhérents!$A$5:$A$304,0))&amp;"",""))</f>
        <v/>
      </c>
      <c r="D86" s="13" t="str">
        <f aca="false">IF($A86="","",IFERROR(INDEX(Adhérents!$E$5:$E$304,MATCH($A86,Adhérents!$A$5:$A$304,0)),""))</f>
        <v/>
      </c>
      <c r="E86" s="12"/>
      <c r="F86" s="18" t="str">
        <f aca="false">IF(OR($A86="",$E86=""),"",EDATE($E86,Listes!$O$5))</f>
        <v/>
      </c>
      <c r="G86" s="13" t="str">
        <f aca="true">IF($A86="","",IF($E86="","Manquant",IF($F86&lt;TODAY(),"Périmé",IF($F86&lt;=TODAY()+Listes!$O$6,"À renouveler","Valide"))))</f>
        <v/>
      </c>
      <c r="H86" s="14"/>
      <c r="I86" s="14"/>
      <c r="J86" s="14"/>
      <c r="K86" s="13" t="str">
        <f aca="false">IF($A86="","",IF(AND(OR($G86="Valide",$G86="À renouveler"),OR($H86="Reçue",$H86="Non concerné"),OR($I86="Accepté",$I86="Refusé"),$J86="Oui"),"Complet","Incomplet"))</f>
        <v/>
      </c>
      <c r="L86" s="11"/>
    </row>
    <row r="87" customFormat="false" ht="15" hidden="false" customHeight="false" outlineLevel="0" collapsed="false">
      <c r="A87" s="14"/>
      <c r="B87" s="15" t="str">
        <f aca="false">IF($A87="","",IFERROR(INDEX(Adhérents!$B$5:$B$304,MATCH($A87,Adhérents!$A$5:$A$304,0))&amp;"","N° inconnu"))</f>
        <v/>
      </c>
      <c r="C87" s="15" t="str">
        <f aca="false">IF($A87="","",IFERROR(INDEX(Adhérents!$C$5:$C$304,MATCH($A87,Adhérents!$A$5:$A$304,0))&amp;"",""))</f>
        <v/>
      </c>
      <c r="D87" s="13" t="str">
        <f aca="false">IF($A87="","",IFERROR(INDEX(Adhérents!$E$5:$E$304,MATCH($A87,Adhérents!$A$5:$A$304,0)),""))</f>
        <v/>
      </c>
      <c r="E87" s="12"/>
      <c r="F87" s="18" t="str">
        <f aca="false">IF(OR($A87="",$E87=""),"",EDATE($E87,Listes!$O$5))</f>
        <v/>
      </c>
      <c r="G87" s="13" t="str">
        <f aca="true">IF($A87="","",IF($E87="","Manquant",IF($F87&lt;TODAY(),"Périmé",IF($F87&lt;=TODAY()+Listes!$O$6,"À renouveler","Valide"))))</f>
        <v/>
      </c>
      <c r="H87" s="14"/>
      <c r="I87" s="14"/>
      <c r="J87" s="14"/>
      <c r="K87" s="13" t="str">
        <f aca="false">IF($A87="","",IF(AND(OR($G87="Valide",$G87="À renouveler"),OR($H87="Reçue",$H87="Non concerné"),OR($I87="Accepté",$I87="Refusé"),$J87="Oui"),"Complet","Incomplet"))</f>
        <v/>
      </c>
      <c r="L87" s="11"/>
    </row>
    <row r="88" customFormat="false" ht="15" hidden="false" customHeight="false" outlineLevel="0" collapsed="false">
      <c r="A88" s="14"/>
      <c r="B88" s="15" t="str">
        <f aca="false">IF($A88="","",IFERROR(INDEX(Adhérents!$B$5:$B$304,MATCH($A88,Adhérents!$A$5:$A$304,0))&amp;"","N° inconnu"))</f>
        <v/>
      </c>
      <c r="C88" s="15" t="str">
        <f aca="false">IF($A88="","",IFERROR(INDEX(Adhérents!$C$5:$C$304,MATCH($A88,Adhérents!$A$5:$A$304,0))&amp;"",""))</f>
        <v/>
      </c>
      <c r="D88" s="13" t="str">
        <f aca="false">IF($A88="","",IFERROR(INDEX(Adhérents!$E$5:$E$304,MATCH($A88,Adhérents!$A$5:$A$304,0)),""))</f>
        <v/>
      </c>
      <c r="E88" s="12"/>
      <c r="F88" s="18" t="str">
        <f aca="false">IF(OR($A88="",$E88=""),"",EDATE($E88,Listes!$O$5))</f>
        <v/>
      </c>
      <c r="G88" s="13" t="str">
        <f aca="true">IF($A88="","",IF($E88="","Manquant",IF($F88&lt;TODAY(),"Périmé",IF($F88&lt;=TODAY()+Listes!$O$6,"À renouveler","Valide"))))</f>
        <v/>
      </c>
      <c r="H88" s="14"/>
      <c r="I88" s="14"/>
      <c r="J88" s="14"/>
      <c r="K88" s="13" t="str">
        <f aca="false">IF($A88="","",IF(AND(OR($G88="Valide",$G88="À renouveler"),OR($H88="Reçue",$H88="Non concerné"),OR($I88="Accepté",$I88="Refusé"),$J88="Oui"),"Complet","Incomplet"))</f>
        <v/>
      </c>
      <c r="L88" s="11"/>
    </row>
    <row r="89" customFormat="false" ht="15" hidden="false" customHeight="false" outlineLevel="0" collapsed="false">
      <c r="A89" s="14"/>
      <c r="B89" s="15" t="str">
        <f aca="false">IF($A89="","",IFERROR(INDEX(Adhérents!$B$5:$B$304,MATCH($A89,Adhérents!$A$5:$A$304,0))&amp;"","N° inconnu"))</f>
        <v/>
      </c>
      <c r="C89" s="15" t="str">
        <f aca="false">IF($A89="","",IFERROR(INDEX(Adhérents!$C$5:$C$304,MATCH($A89,Adhérents!$A$5:$A$304,0))&amp;"",""))</f>
        <v/>
      </c>
      <c r="D89" s="13" t="str">
        <f aca="false">IF($A89="","",IFERROR(INDEX(Adhérents!$E$5:$E$304,MATCH($A89,Adhérents!$A$5:$A$304,0)),""))</f>
        <v/>
      </c>
      <c r="E89" s="12"/>
      <c r="F89" s="18" t="str">
        <f aca="false">IF(OR($A89="",$E89=""),"",EDATE($E89,Listes!$O$5))</f>
        <v/>
      </c>
      <c r="G89" s="13" t="str">
        <f aca="true">IF($A89="","",IF($E89="","Manquant",IF($F89&lt;TODAY(),"Périmé",IF($F89&lt;=TODAY()+Listes!$O$6,"À renouveler","Valide"))))</f>
        <v/>
      </c>
      <c r="H89" s="14"/>
      <c r="I89" s="14"/>
      <c r="J89" s="14"/>
      <c r="K89" s="13" t="str">
        <f aca="false">IF($A89="","",IF(AND(OR($G89="Valide",$G89="À renouveler"),OR($H89="Reçue",$H89="Non concerné"),OR($I89="Accepté",$I89="Refusé"),$J89="Oui"),"Complet","Incomplet"))</f>
        <v/>
      </c>
      <c r="L89" s="11"/>
    </row>
    <row r="90" customFormat="false" ht="15" hidden="false" customHeight="false" outlineLevel="0" collapsed="false">
      <c r="A90" s="14"/>
      <c r="B90" s="15" t="str">
        <f aca="false">IF($A90="","",IFERROR(INDEX(Adhérents!$B$5:$B$304,MATCH($A90,Adhérents!$A$5:$A$304,0))&amp;"","N° inconnu"))</f>
        <v/>
      </c>
      <c r="C90" s="15" t="str">
        <f aca="false">IF($A90="","",IFERROR(INDEX(Adhérents!$C$5:$C$304,MATCH($A90,Adhérents!$A$5:$A$304,0))&amp;"",""))</f>
        <v/>
      </c>
      <c r="D90" s="13" t="str">
        <f aca="false">IF($A90="","",IFERROR(INDEX(Adhérents!$E$5:$E$304,MATCH($A90,Adhérents!$A$5:$A$304,0)),""))</f>
        <v/>
      </c>
      <c r="E90" s="12"/>
      <c r="F90" s="18" t="str">
        <f aca="false">IF(OR($A90="",$E90=""),"",EDATE($E90,Listes!$O$5))</f>
        <v/>
      </c>
      <c r="G90" s="13" t="str">
        <f aca="true">IF($A90="","",IF($E90="","Manquant",IF($F90&lt;TODAY(),"Périmé",IF($F90&lt;=TODAY()+Listes!$O$6,"À renouveler","Valide"))))</f>
        <v/>
      </c>
      <c r="H90" s="14"/>
      <c r="I90" s="14"/>
      <c r="J90" s="14"/>
      <c r="K90" s="13" t="str">
        <f aca="false">IF($A90="","",IF(AND(OR($G90="Valide",$G90="À renouveler"),OR($H90="Reçue",$H90="Non concerné"),OR($I90="Accepté",$I90="Refusé"),$J90="Oui"),"Complet","Incomplet"))</f>
        <v/>
      </c>
      <c r="L90" s="11"/>
    </row>
    <row r="91" customFormat="false" ht="15" hidden="false" customHeight="false" outlineLevel="0" collapsed="false">
      <c r="A91" s="14"/>
      <c r="B91" s="15" t="str">
        <f aca="false">IF($A91="","",IFERROR(INDEX(Adhérents!$B$5:$B$304,MATCH($A91,Adhérents!$A$5:$A$304,0))&amp;"","N° inconnu"))</f>
        <v/>
      </c>
      <c r="C91" s="15" t="str">
        <f aca="false">IF($A91="","",IFERROR(INDEX(Adhérents!$C$5:$C$304,MATCH($A91,Adhérents!$A$5:$A$304,0))&amp;"",""))</f>
        <v/>
      </c>
      <c r="D91" s="13" t="str">
        <f aca="false">IF($A91="","",IFERROR(INDEX(Adhérents!$E$5:$E$304,MATCH($A91,Adhérents!$A$5:$A$304,0)),""))</f>
        <v/>
      </c>
      <c r="E91" s="12"/>
      <c r="F91" s="18" t="str">
        <f aca="false">IF(OR($A91="",$E91=""),"",EDATE($E91,Listes!$O$5))</f>
        <v/>
      </c>
      <c r="G91" s="13" t="str">
        <f aca="true">IF($A91="","",IF($E91="","Manquant",IF($F91&lt;TODAY(),"Périmé",IF($F91&lt;=TODAY()+Listes!$O$6,"À renouveler","Valide"))))</f>
        <v/>
      </c>
      <c r="H91" s="14"/>
      <c r="I91" s="14"/>
      <c r="J91" s="14"/>
      <c r="K91" s="13" t="str">
        <f aca="false">IF($A91="","",IF(AND(OR($G91="Valide",$G91="À renouveler"),OR($H91="Reçue",$H91="Non concerné"),OR($I91="Accepté",$I91="Refusé"),$J91="Oui"),"Complet","Incomplet"))</f>
        <v/>
      </c>
      <c r="L91" s="11"/>
    </row>
    <row r="92" customFormat="false" ht="15" hidden="false" customHeight="false" outlineLevel="0" collapsed="false">
      <c r="A92" s="14"/>
      <c r="B92" s="15" t="str">
        <f aca="false">IF($A92="","",IFERROR(INDEX(Adhérents!$B$5:$B$304,MATCH($A92,Adhérents!$A$5:$A$304,0))&amp;"","N° inconnu"))</f>
        <v/>
      </c>
      <c r="C92" s="15" t="str">
        <f aca="false">IF($A92="","",IFERROR(INDEX(Adhérents!$C$5:$C$304,MATCH($A92,Adhérents!$A$5:$A$304,0))&amp;"",""))</f>
        <v/>
      </c>
      <c r="D92" s="13" t="str">
        <f aca="false">IF($A92="","",IFERROR(INDEX(Adhérents!$E$5:$E$304,MATCH($A92,Adhérents!$A$5:$A$304,0)),""))</f>
        <v/>
      </c>
      <c r="E92" s="12"/>
      <c r="F92" s="18" t="str">
        <f aca="false">IF(OR($A92="",$E92=""),"",EDATE($E92,Listes!$O$5))</f>
        <v/>
      </c>
      <c r="G92" s="13" t="str">
        <f aca="true">IF($A92="","",IF($E92="","Manquant",IF($F92&lt;TODAY(),"Périmé",IF($F92&lt;=TODAY()+Listes!$O$6,"À renouveler","Valide"))))</f>
        <v/>
      </c>
      <c r="H92" s="14"/>
      <c r="I92" s="14"/>
      <c r="J92" s="14"/>
      <c r="K92" s="13" t="str">
        <f aca="false">IF($A92="","",IF(AND(OR($G92="Valide",$G92="À renouveler"),OR($H92="Reçue",$H92="Non concerné"),OR($I92="Accepté",$I92="Refusé"),$J92="Oui"),"Complet","Incomplet"))</f>
        <v/>
      </c>
      <c r="L92" s="11"/>
    </row>
    <row r="93" customFormat="false" ht="15" hidden="false" customHeight="false" outlineLevel="0" collapsed="false">
      <c r="A93" s="14"/>
      <c r="B93" s="15" t="str">
        <f aca="false">IF($A93="","",IFERROR(INDEX(Adhérents!$B$5:$B$304,MATCH($A93,Adhérents!$A$5:$A$304,0))&amp;"","N° inconnu"))</f>
        <v/>
      </c>
      <c r="C93" s="15" t="str">
        <f aca="false">IF($A93="","",IFERROR(INDEX(Adhérents!$C$5:$C$304,MATCH($A93,Adhérents!$A$5:$A$304,0))&amp;"",""))</f>
        <v/>
      </c>
      <c r="D93" s="13" t="str">
        <f aca="false">IF($A93="","",IFERROR(INDEX(Adhérents!$E$5:$E$304,MATCH($A93,Adhérents!$A$5:$A$304,0)),""))</f>
        <v/>
      </c>
      <c r="E93" s="12"/>
      <c r="F93" s="18" t="str">
        <f aca="false">IF(OR($A93="",$E93=""),"",EDATE($E93,Listes!$O$5))</f>
        <v/>
      </c>
      <c r="G93" s="13" t="str">
        <f aca="true">IF($A93="","",IF($E93="","Manquant",IF($F93&lt;TODAY(),"Périmé",IF($F93&lt;=TODAY()+Listes!$O$6,"À renouveler","Valide"))))</f>
        <v/>
      </c>
      <c r="H93" s="14"/>
      <c r="I93" s="14"/>
      <c r="J93" s="14"/>
      <c r="K93" s="13" t="str">
        <f aca="false">IF($A93="","",IF(AND(OR($G93="Valide",$G93="À renouveler"),OR($H93="Reçue",$H93="Non concerné"),OR($I93="Accepté",$I93="Refusé"),$J93="Oui"),"Complet","Incomplet"))</f>
        <v/>
      </c>
      <c r="L93" s="11"/>
    </row>
    <row r="94" customFormat="false" ht="15" hidden="false" customHeight="false" outlineLevel="0" collapsed="false">
      <c r="A94" s="14"/>
      <c r="B94" s="15" t="str">
        <f aca="false">IF($A94="","",IFERROR(INDEX(Adhérents!$B$5:$B$304,MATCH($A94,Adhérents!$A$5:$A$304,0))&amp;"","N° inconnu"))</f>
        <v/>
      </c>
      <c r="C94" s="15" t="str">
        <f aca="false">IF($A94="","",IFERROR(INDEX(Adhérents!$C$5:$C$304,MATCH($A94,Adhérents!$A$5:$A$304,0))&amp;"",""))</f>
        <v/>
      </c>
      <c r="D94" s="13" t="str">
        <f aca="false">IF($A94="","",IFERROR(INDEX(Adhérents!$E$5:$E$304,MATCH($A94,Adhérents!$A$5:$A$304,0)),""))</f>
        <v/>
      </c>
      <c r="E94" s="12"/>
      <c r="F94" s="18" t="str">
        <f aca="false">IF(OR($A94="",$E94=""),"",EDATE($E94,Listes!$O$5))</f>
        <v/>
      </c>
      <c r="G94" s="13" t="str">
        <f aca="true">IF($A94="","",IF($E94="","Manquant",IF($F94&lt;TODAY(),"Périmé",IF($F94&lt;=TODAY()+Listes!$O$6,"À renouveler","Valide"))))</f>
        <v/>
      </c>
      <c r="H94" s="14"/>
      <c r="I94" s="14"/>
      <c r="J94" s="14"/>
      <c r="K94" s="13" t="str">
        <f aca="false">IF($A94="","",IF(AND(OR($G94="Valide",$G94="À renouveler"),OR($H94="Reçue",$H94="Non concerné"),OR($I94="Accepté",$I94="Refusé"),$J94="Oui"),"Complet","Incomplet"))</f>
        <v/>
      </c>
      <c r="L94" s="11"/>
    </row>
    <row r="95" customFormat="false" ht="15" hidden="false" customHeight="false" outlineLevel="0" collapsed="false">
      <c r="A95" s="14"/>
      <c r="B95" s="15" t="str">
        <f aca="false">IF($A95="","",IFERROR(INDEX(Adhérents!$B$5:$B$304,MATCH($A95,Adhérents!$A$5:$A$304,0))&amp;"","N° inconnu"))</f>
        <v/>
      </c>
      <c r="C95" s="15" t="str">
        <f aca="false">IF($A95="","",IFERROR(INDEX(Adhérents!$C$5:$C$304,MATCH($A95,Adhérents!$A$5:$A$304,0))&amp;"",""))</f>
        <v/>
      </c>
      <c r="D95" s="13" t="str">
        <f aca="false">IF($A95="","",IFERROR(INDEX(Adhérents!$E$5:$E$304,MATCH($A95,Adhérents!$A$5:$A$304,0)),""))</f>
        <v/>
      </c>
      <c r="E95" s="12"/>
      <c r="F95" s="18" t="str">
        <f aca="false">IF(OR($A95="",$E95=""),"",EDATE($E95,Listes!$O$5))</f>
        <v/>
      </c>
      <c r="G95" s="13" t="str">
        <f aca="true">IF($A95="","",IF($E95="","Manquant",IF($F95&lt;TODAY(),"Périmé",IF($F95&lt;=TODAY()+Listes!$O$6,"À renouveler","Valide"))))</f>
        <v/>
      </c>
      <c r="H95" s="14"/>
      <c r="I95" s="14"/>
      <c r="J95" s="14"/>
      <c r="K95" s="13" t="str">
        <f aca="false">IF($A95="","",IF(AND(OR($G95="Valide",$G95="À renouveler"),OR($H95="Reçue",$H95="Non concerné"),OR($I95="Accepté",$I95="Refusé"),$J95="Oui"),"Complet","Incomplet"))</f>
        <v/>
      </c>
      <c r="L95" s="11"/>
    </row>
    <row r="96" customFormat="false" ht="15" hidden="false" customHeight="false" outlineLevel="0" collapsed="false">
      <c r="A96" s="14"/>
      <c r="B96" s="15" t="str">
        <f aca="false">IF($A96="","",IFERROR(INDEX(Adhérents!$B$5:$B$304,MATCH($A96,Adhérents!$A$5:$A$304,0))&amp;"","N° inconnu"))</f>
        <v/>
      </c>
      <c r="C96" s="15" t="str">
        <f aca="false">IF($A96="","",IFERROR(INDEX(Adhérents!$C$5:$C$304,MATCH($A96,Adhérents!$A$5:$A$304,0))&amp;"",""))</f>
        <v/>
      </c>
      <c r="D96" s="13" t="str">
        <f aca="false">IF($A96="","",IFERROR(INDEX(Adhérents!$E$5:$E$304,MATCH($A96,Adhérents!$A$5:$A$304,0)),""))</f>
        <v/>
      </c>
      <c r="E96" s="12"/>
      <c r="F96" s="18" t="str">
        <f aca="false">IF(OR($A96="",$E96=""),"",EDATE($E96,Listes!$O$5))</f>
        <v/>
      </c>
      <c r="G96" s="13" t="str">
        <f aca="true">IF($A96="","",IF($E96="","Manquant",IF($F96&lt;TODAY(),"Périmé",IF($F96&lt;=TODAY()+Listes!$O$6,"À renouveler","Valide"))))</f>
        <v/>
      </c>
      <c r="H96" s="14"/>
      <c r="I96" s="14"/>
      <c r="J96" s="14"/>
      <c r="K96" s="13" t="str">
        <f aca="false">IF($A96="","",IF(AND(OR($G96="Valide",$G96="À renouveler"),OR($H96="Reçue",$H96="Non concerné"),OR($I96="Accepté",$I96="Refusé"),$J96="Oui"),"Complet","Incomplet"))</f>
        <v/>
      </c>
      <c r="L96" s="11"/>
    </row>
    <row r="97" customFormat="false" ht="15" hidden="false" customHeight="false" outlineLevel="0" collapsed="false">
      <c r="A97" s="14"/>
      <c r="B97" s="15" t="str">
        <f aca="false">IF($A97="","",IFERROR(INDEX(Adhérents!$B$5:$B$304,MATCH($A97,Adhérents!$A$5:$A$304,0))&amp;"","N° inconnu"))</f>
        <v/>
      </c>
      <c r="C97" s="15" t="str">
        <f aca="false">IF($A97="","",IFERROR(INDEX(Adhérents!$C$5:$C$304,MATCH($A97,Adhérents!$A$5:$A$304,0))&amp;"",""))</f>
        <v/>
      </c>
      <c r="D97" s="13" t="str">
        <f aca="false">IF($A97="","",IFERROR(INDEX(Adhérents!$E$5:$E$304,MATCH($A97,Adhérents!$A$5:$A$304,0)),""))</f>
        <v/>
      </c>
      <c r="E97" s="12"/>
      <c r="F97" s="18" t="str">
        <f aca="false">IF(OR($A97="",$E97=""),"",EDATE($E97,Listes!$O$5))</f>
        <v/>
      </c>
      <c r="G97" s="13" t="str">
        <f aca="true">IF($A97="","",IF($E97="","Manquant",IF($F97&lt;TODAY(),"Périmé",IF($F97&lt;=TODAY()+Listes!$O$6,"À renouveler","Valide"))))</f>
        <v/>
      </c>
      <c r="H97" s="14"/>
      <c r="I97" s="14"/>
      <c r="J97" s="14"/>
      <c r="K97" s="13" t="str">
        <f aca="false">IF($A97="","",IF(AND(OR($G97="Valide",$G97="À renouveler"),OR($H97="Reçue",$H97="Non concerné"),OR($I97="Accepté",$I97="Refusé"),$J97="Oui"),"Complet","Incomplet"))</f>
        <v/>
      </c>
      <c r="L97" s="11"/>
    </row>
    <row r="98" customFormat="false" ht="15" hidden="false" customHeight="false" outlineLevel="0" collapsed="false">
      <c r="A98" s="14"/>
      <c r="B98" s="15" t="str">
        <f aca="false">IF($A98="","",IFERROR(INDEX(Adhérents!$B$5:$B$304,MATCH($A98,Adhérents!$A$5:$A$304,0))&amp;"","N° inconnu"))</f>
        <v/>
      </c>
      <c r="C98" s="15" t="str">
        <f aca="false">IF($A98="","",IFERROR(INDEX(Adhérents!$C$5:$C$304,MATCH($A98,Adhérents!$A$5:$A$304,0))&amp;"",""))</f>
        <v/>
      </c>
      <c r="D98" s="13" t="str">
        <f aca="false">IF($A98="","",IFERROR(INDEX(Adhérents!$E$5:$E$304,MATCH($A98,Adhérents!$A$5:$A$304,0)),""))</f>
        <v/>
      </c>
      <c r="E98" s="12"/>
      <c r="F98" s="18" t="str">
        <f aca="false">IF(OR($A98="",$E98=""),"",EDATE($E98,Listes!$O$5))</f>
        <v/>
      </c>
      <c r="G98" s="13" t="str">
        <f aca="true">IF($A98="","",IF($E98="","Manquant",IF($F98&lt;TODAY(),"Périmé",IF($F98&lt;=TODAY()+Listes!$O$6,"À renouveler","Valide"))))</f>
        <v/>
      </c>
      <c r="H98" s="14"/>
      <c r="I98" s="14"/>
      <c r="J98" s="14"/>
      <c r="K98" s="13" t="str">
        <f aca="false">IF($A98="","",IF(AND(OR($G98="Valide",$G98="À renouveler"),OR($H98="Reçue",$H98="Non concerné"),OR($I98="Accepté",$I98="Refusé"),$J98="Oui"),"Complet","Incomplet"))</f>
        <v/>
      </c>
      <c r="L98" s="11"/>
    </row>
    <row r="99" customFormat="false" ht="15" hidden="false" customHeight="false" outlineLevel="0" collapsed="false">
      <c r="A99" s="14"/>
      <c r="B99" s="15" t="str">
        <f aca="false">IF($A99="","",IFERROR(INDEX(Adhérents!$B$5:$B$304,MATCH($A99,Adhérents!$A$5:$A$304,0))&amp;"","N° inconnu"))</f>
        <v/>
      </c>
      <c r="C99" s="15" t="str">
        <f aca="false">IF($A99="","",IFERROR(INDEX(Adhérents!$C$5:$C$304,MATCH($A99,Adhérents!$A$5:$A$304,0))&amp;"",""))</f>
        <v/>
      </c>
      <c r="D99" s="13" t="str">
        <f aca="false">IF($A99="","",IFERROR(INDEX(Adhérents!$E$5:$E$304,MATCH($A99,Adhérents!$A$5:$A$304,0)),""))</f>
        <v/>
      </c>
      <c r="E99" s="12"/>
      <c r="F99" s="18" t="str">
        <f aca="false">IF(OR($A99="",$E99=""),"",EDATE($E99,Listes!$O$5))</f>
        <v/>
      </c>
      <c r="G99" s="13" t="str">
        <f aca="true">IF($A99="","",IF($E99="","Manquant",IF($F99&lt;TODAY(),"Périmé",IF($F99&lt;=TODAY()+Listes!$O$6,"À renouveler","Valide"))))</f>
        <v/>
      </c>
      <c r="H99" s="14"/>
      <c r="I99" s="14"/>
      <c r="J99" s="14"/>
      <c r="K99" s="13" t="str">
        <f aca="false">IF($A99="","",IF(AND(OR($G99="Valide",$G99="À renouveler"),OR($H99="Reçue",$H99="Non concerné"),OR($I99="Accepté",$I99="Refusé"),$J99="Oui"),"Complet","Incomplet"))</f>
        <v/>
      </c>
      <c r="L99" s="11"/>
    </row>
    <row r="100" customFormat="false" ht="15" hidden="false" customHeight="false" outlineLevel="0" collapsed="false">
      <c r="A100" s="14"/>
      <c r="B100" s="15" t="str">
        <f aca="false">IF($A100="","",IFERROR(INDEX(Adhérents!$B$5:$B$304,MATCH($A100,Adhérents!$A$5:$A$304,0))&amp;"","N° inconnu"))</f>
        <v/>
      </c>
      <c r="C100" s="15" t="str">
        <f aca="false">IF($A100="","",IFERROR(INDEX(Adhérents!$C$5:$C$304,MATCH($A100,Adhérents!$A$5:$A$304,0))&amp;"",""))</f>
        <v/>
      </c>
      <c r="D100" s="13" t="str">
        <f aca="false">IF($A100="","",IFERROR(INDEX(Adhérents!$E$5:$E$304,MATCH($A100,Adhérents!$A$5:$A$304,0)),""))</f>
        <v/>
      </c>
      <c r="E100" s="12"/>
      <c r="F100" s="18" t="str">
        <f aca="false">IF(OR($A100="",$E100=""),"",EDATE($E100,Listes!$O$5))</f>
        <v/>
      </c>
      <c r="G100" s="13" t="str">
        <f aca="true">IF($A100="","",IF($E100="","Manquant",IF($F100&lt;TODAY(),"Périmé",IF($F100&lt;=TODAY()+Listes!$O$6,"À renouveler","Valide"))))</f>
        <v/>
      </c>
      <c r="H100" s="14"/>
      <c r="I100" s="14"/>
      <c r="J100" s="14"/>
      <c r="K100" s="13" t="str">
        <f aca="false">IF($A100="","",IF(AND(OR($G100="Valide",$G100="À renouveler"),OR($H100="Reçue",$H100="Non concerné"),OR($I100="Accepté",$I100="Refusé"),$J100="Oui"),"Complet","Incomplet"))</f>
        <v/>
      </c>
      <c r="L100" s="11"/>
    </row>
    <row r="101" customFormat="false" ht="15" hidden="false" customHeight="false" outlineLevel="0" collapsed="false">
      <c r="A101" s="14"/>
      <c r="B101" s="15" t="str">
        <f aca="false">IF($A101="","",IFERROR(INDEX(Adhérents!$B$5:$B$304,MATCH($A101,Adhérents!$A$5:$A$304,0))&amp;"","N° inconnu"))</f>
        <v/>
      </c>
      <c r="C101" s="15" t="str">
        <f aca="false">IF($A101="","",IFERROR(INDEX(Adhérents!$C$5:$C$304,MATCH($A101,Adhérents!$A$5:$A$304,0))&amp;"",""))</f>
        <v/>
      </c>
      <c r="D101" s="13" t="str">
        <f aca="false">IF($A101="","",IFERROR(INDEX(Adhérents!$E$5:$E$304,MATCH($A101,Adhérents!$A$5:$A$304,0)),""))</f>
        <v/>
      </c>
      <c r="E101" s="12"/>
      <c r="F101" s="18" t="str">
        <f aca="false">IF(OR($A101="",$E101=""),"",EDATE($E101,Listes!$O$5))</f>
        <v/>
      </c>
      <c r="G101" s="13" t="str">
        <f aca="true">IF($A101="","",IF($E101="","Manquant",IF($F101&lt;TODAY(),"Périmé",IF($F101&lt;=TODAY()+Listes!$O$6,"À renouveler","Valide"))))</f>
        <v/>
      </c>
      <c r="H101" s="14"/>
      <c r="I101" s="14"/>
      <c r="J101" s="14"/>
      <c r="K101" s="13" t="str">
        <f aca="false">IF($A101="","",IF(AND(OR($G101="Valide",$G101="À renouveler"),OR($H101="Reçue",$H101="Non concerné"),OR($I101="Accepté",$I101="Refusé"),$J101="Oui"),"Complet","Incomplet"))</f>
        <v/>
      </c>
      <c r="L101" s="11"/>
    </row>
    <row r="102" customFormat="false" ht="15" hidden="false" customHeight="false" outlineLevel="0" collapsed="false">
      <c r="A102" s="14"/>
      <c r="B102" s="15" t="str">
        <f aca="false">IF($A102="","",IFERROR(INDEX(Adhérents!$B$5:$B$304,MATCH($A102,Adhérents!$A$5:$A$304,0))&amp;"","N° inconnu"))</f>
        <v/>
      </c>
      <c r="C102" s="15" t="str">
        <f aca="false">IF($A102="","",IFERROR(INDEX(Adhérents!$C$5:$C$304,MATCH($A102,Adhérents!$A$5:$A$304,0))&amp;"",""))</f>
        <v/>
      </c>
      <c r="D102" s="13" t="str">
        <f aca="false">IF($A102="","",IFERROR(INDEX(Adhérents!$E$5:$E$304,MATCH($A102,Adhérents!$A$5:$A$304,0)),""))</f>
        <v/>
      </c>
      <c r="E102" s="12"/>
      <c r="F102" s="18" t="str">
        <f aca="false">IF(OR($A102="",$E102=""),"",EDATE($E102,Listes!$O$5))</f>
        <v/>
      </c>
      <c r="G102" s="13" t="str">
        <f aca="true">IF($A102="","",IF($E102="","Manquant",IF($F102&lt;TODAY(),"Périmé",IF($F102&lt;=TODAY()+Listes!$O$6,"À renouveler","Valide"))))</f>
        <v/>
      </c>
      <c r="H102" s="14"/>
      <c r="I102" s="14"/>
      <c r="J102" s="14"/>
      <c r="K102" s="13" t="str">
        <f aca="false">IF($A102="","",IF(AND(OR($G102="Valide",$G102="À renouveler"),OR($H102="Reçue",$H102="Non concerné"),OR($I102="Accepté",$I102="Refusé"),$J102="Oui"),"Complet","Incomplet"))</f>
        <v/>
      </c>
      <c r="L102" s="11"/>
    </row>
    <row r="103" customFormat="false" ht="15" hidden="false" customHeight="false" outlineLevel="0" collapsed="false">
      <c r="A103" s="14"/>
      <c r="B103" s="15" t="str">
        <f aca="false">IF($A103="","",IFERROR(INDEX(Adhérents!$B$5:$B$304,MATCH($A103,Adhérents!$A$5:$A$304,0))&amp;"","N° inconnu"))</f>
        <v/>
      </c>
      <c r="C103" s="15" t="str">
        <f aca="false">IF($A103="","",IFERROR(INDEX(Adhérents!$C$5:$C$304,MATCH($A103,Adhérents!$A$5:$A$304,0))&amp;"",""))</f>
        <v/>
      </c>
      <c r="D103" s="13" t="str">
        <f aca="false">IF($A103="","",IFERROR(INDEX(Adhérents!$E$5:$E$304,MATCH($A103,Adhérents!$A$5:$A$304,0)),""))</f>
        <v/>
      </c>
      <c r="E103" s="12"/>
      <c r="F103" s="18" t="str">
        <f aca="false">IF(OR($A103="",$E103=""),"",EDATE($E103,Listes!$O$5))</f>
        <v/>
      </c>
      <c r="G103" s="13" t="str">
        <f aca="true">IF($A103="","",IF($E103="","Manquant",IF($F103&lt;TODAY(),"Périmé",IF($F103&lt;=TODAY()+Listes!$O$6,"À renouveler","Valide"))))</f>
        <v/>
      </c>
      <c r="H103" s="14"/>
      <c r="I103" s="14"/>
      <c r="J103" s="14"/>
      <c r="K103" s="13" t="str">
        <f aca="false">IF($A103="","",IF(AND(OR($G103="Valide",$G103="À renouveler"),OR($H103="Reçue",$H103="Non concerné"),OR($I103="Accepté",$I103="Refusé"),$J103="Oui"),"Complet","Incomplet"))</f>
        <v/>
      </c>
      <c r="L103" s="11"/>
    </row>
    <row r="104" customFormat="false" ht="15" hidden="false" customHeight="false" outlineLevel="0" collapsed="false">
      <c r="A104" s="14"/>
      <c r="B104" s="15" t="str">
        <f aca="false">IF($A104="","",IFERROR(INDEX(Adhérents!$B$5:$B$304,MATCH($A104,Adhérents!$A$5:$A$304,0))&amp;"","N° inconnu"))</f>
        <v/>
      </c>
      <c r="C104" s="15" t="str">
        <f aca="false">IF($A104="","",IFERROR(INDEX(Adhérents!$C$5:$C$304,MATCH($A104,Adhérents!$A$5:$A$304,0))&amp;"",""))</f>
        <v/>
      </c>
      <c r="D104" s="13" t="str">
        <f aca="false">IF($A104="","",IFERROR(INDEX(Adhérents!$E$5:$E$304,MATCH($A104,Adhérents!$A$5:$A$304,0)),""))</f>
        <v/>
      </c>
      <c r="E104" s="12"/>
      <c r="F104" s="18" t="str">
        <f aca="false">IF(OR($A104="",$E104=""),"",EDATE($E104,Listes!$O$5))</f>
        <v/>
      </c>
      <c r="G104" s="13" t="str">
        <f aca="true">IF($A104="","",IF($E104="","Manquant",IF($F104&lt;TODAY(),"Périmé",IF($F104&lt;=TODAY()+Listes!$O$6,"À renouveler","Valide"))))</f>
        <v/>
      </c>
      <c r="H104" s="14"/>
      <c r="I104" s="14"/>
      <c r="J104" s="14"/>
      <c r="K104" s="13" t="str">
        <f aca="false">IF($A104="","",IF(AND(OR($G104="Valide",$G104="À renouveler"),OR($H104="Reçue",$H104="Non concerné"),OR($I104="Accepté",$I104="Refusé"),$J104="Oui"),"Complet","Incomplet"))</f>
        <v/>
      </c>
      <c r="L104" s="11"/>
    </row>
    <row r="105" customFormat="false" ht="15" hidden="false" customHeight="false" outlineLevel="0" collapsed="false">
      <c r="A105" s="14"/>
      <c r="B105" s="15" t="str">
        <f aca="false">IF($A105="","",IFERROR(INDEX(Adhérents!$B$5:$B$304,MATCH($A105,Adhérents!$A$5:$A$304,0))&amp;"","N° inconnu"))</f>
        <v/>
      </c>
      <c r="C105" s="15" t="str">
        <f aca="false">IF($A105="","",IFERROR(INDEX(Adhérents!$C$5:$C$304,MATCH($A105,Adhérents!$A$5:$A$304,0))&amp;"",""))</f>
        <v/>
      </c>
      <c r="D105" s="13" t="str">
        <f aca="false">IF($A105="","",IFERROR(INDEX(Adhérents!$E$5:$E$304,MATCH($A105,Adhérents!$A$5:$A$304,0)),""))</f>
        <v/>
      </c>
      <c r="E105" s="12"/>
      <c r="F105" s="18" t="str">
        <f aca="false">IF(OR($A105="",$E105=""),"",EDATE($E105,Listes!$O$5))</f>
        <v/>
      </c>
      <c r="G105" s="13" t="str">
        <f aca="true">IF($A105="","",IF($E105="","Manquant",IF($F105&lt;TODAY(),"Périmé",IF($F105&lt;=TODAY()+Listes!$O$6,"À renouveler","Valide"))))</f>
        <v/>
      </c>
      <c r="H105" s="14"/>
      <c r="I105" s="14"/>
      <c r="J105" s="14"/>
      <c r="K105" s="13" t="str">
        <f aca="false">IF($A105="","",IF(AND(OR($G105="Valide",$G105="À renouveler"),OR($H105="Reçue",$H105="Non concerné"),OR($I105="Accepté",$I105="Refusé"),$J105="Oui"),"Complet","Incomplet"))</f>
        <v/>
      </c>
      <c r="L105" s="11"/>
    </row>
    <row r="106" customFormat="false" ht="15" hidden="false" customHeight="false" outlineLevel="0" collapsed="false">
      <c r="A106" s="14"/>
      <c r="B106" s="15" t="str">
        <f aca="false">IF($A106="","",IFERROR(INDEX(Adhérents!$B$5:$B$304,MATCH($A106,Adhérents!$A$5:$A$304,0))&amp;"","N° inconnu"))</f>
        <v/>
      </c>
      <c r="C106" s="15" t="str">
        <f aca="false">IF($A106="","",IFERROR(INDEX(Adhérents!$C$5:$C$304,MATCH($A106,Adhérents!$A$5:$A$304,0))&amp;"",""))</f>
        <v/>
      </c>
      <c r="D106" s="13" t="str">
        <f aca="false">IF($A106="","",IFERROR(INDEX(Adhérents!$E$5:$E$304,MATCH($A106,Adhérents!$A$5:$A$304,0)),""))</f>
        <v/>
      </c>
      <c r="E106" s="12"/>
      <c r="F106" s="18" t="str">
        <f aca="false">IF(OR($A106="",$E106=""),"",EDATE($E106,Listes!$O$5))</f>
        <v/>
      </c>
      <c r="G106" s="13" t="str">
        <f aca="true">IF($A106="","",IF($E106="","Manquant",IF($F106&lt;TODAY(),"Périmé",IF($F106&lt;=TODAY()+Listes!$O$6,"À renouveler","Valide"))))</f>
        <v/>
      </c>
      <c r="H106" s="14"/>
      <c r="I106" s="14"/>
      <c r="J106" s="14"/>
      <c r="K106" s="13" t="str">
        <f aca="false">IF($A106="","",IF(AND(OR($G106="Valide",$G106="À renouveler"),OR($H106="Reçue",$H106="Non concerné"),OR($I106="Accepté",$I106="Refusé"),$J106="Oui"),"Complet","Incomplet"))</f>
        <v/>
      </c>
      <c r="L106" s="11"/>
    </row>
    <row r="107" customFormat="false" ht="15" hidden="false" customHeight="false" outlineLevel="0" collapsed="false">
      <c r="A107" s="14"/>
      <c r="B107" s="15" t="str">
        <f aca="false">IF($A107="","",IFERROR(INDEX(Adhérents!$B$5:$B$304,MATCH($A107,Adhérents!$A$5:$A$304,0))&amp;"","N° inconnu"))</f>
        <v/>
      </c>
      <c r="C107" s="15" t="str">
        <f aca="false">IF($A107="","",IFERROR(INDEX(Adhérents!$C$5:$C$304,MATCH($A107,Adhérents!$A$5:$A$304,0))&amp;"",""))</f>
        <v/>
      </c>
      <c r="D107" s="13" t="str">
        <f aca="false">IF($A107="","",IFERROR(INDEX(Adhérents!$E$5:$E$304,MATCH($A107,Adhérents!$A$5:$A$304,0)),""))</f>
        <v/>
      </c>
      <c r="E107" s="12"/>
      <c r="F107" s="18" t="str">
        <f aca="false">IF(OR($A107="",$E107=""),"",EDATE($E107,Listes!$O$5))</f>
        <v/>
      </c>
      <c r="G107" s="13" t="str">
        <f aca="true">IF($A107="","",IF($E107="","Manquant",IF($F107&lt;TODAY(),"Périmé",IF($F107&lt;=TODAY()+Listes!$O$6,"À renouveler","Valide"))))</f>
        <v/>
      </c>
      <c r="H107" s="14"/>
      <c r="I107" s="14"/>
      <c r="J107" s="14"/>
      <c r="K107" s="13" t="str">
        <f aca="false">IF($A107="","",IF(AND(OR($G107="Valide",$G107="À renouveler"),OR($H107="Reçue",$H107="Non concerné"),OR($I107="Accepté",$I107="Refusé"),$J107="Oui"),"Complet","Incomplet"))</f>
        <v/>
      </c>
      <c r="L107" s="11"/>
    </row>
    <row r="108" customFormat="false" ht="15" hidden="false" customHeight="false" outlineLevel="0" collapsed="false">
      <c r="A108" s="14"/>
      <c r="B108" s="15" t="str">
        <f aca="false">IF($A108="","",IFERROR(INDEX(Adhérents!$B$5:$B$304,MATCH($A108,Adhérents!$A$5:$A$304,0))&amp;"","N° inconnu"))</f>
        <v/>
      </c>
      <c r="C108" s="15" t="str">
        <f aca="false">IF($A108="","",IFERROR(INDEX(Adhérents!$C$5:$C$304,MATCH($A108,Adhérents!$A$5:$A$304,0))&amp;"",""))</f>
        <v/>
      </c>
      <c r="D108" s="13" t="str">
        <f aca="false">IF($A108="","",IFERROR(INDEX(Adhérents!$E$5:$E$304,MATCH($A108,Adhérents!$A$5:$A$304,0)),""))</f>
        <v/>
      </c>
      <c r="E108" s="12"/>
      <c r="F108" s="18" t="str">
        <f aca="false">IF(OR($A108="",$E108=""),"",EDATE($E108,Listes!$O$5))</f>
        <v/>
      </c>
      <c r="G108" s="13" t="str">
        <f aca="true">IF($A108="","",IF($E108="","Manquant",IF($F108&lt;TODAY(),"Périmé",IF($F108&lt;=TODAY()+Listes!$O$6,"À renouveler","Valide"))))</f>
        <v/>
      </c>
      <c r="H108" s="14"/>
      <c r="I108" s="14"/>
      <c r="J108" s="14"/>
      <c r="K108" s="13" t="str">
        <f aca="false">IF($A108="","",IF(AND(OR($G108="Valide",$G108="À renouveler"),OR($H108="Reçue",$H108="Non concerné"),OR($I108="Accepté",$I108="Refusé"),$J108="Oui"),"Complet","Incomplet"))</f>
        <v/>
      </c>
      <c r="L108" s="11"/>
    </row>
    <row r="109" customFormat="false" ht="15" hidden="false" customHeight="false" outlineLevel="0" collapsed="false">
      <c r="A109" s="14"/>
      <c r="B109" s="15" t="str">
        <f aca="false">IF($A109="","",IFERROR(INDEX(Adhérents!$B$5:$B$304,MATCH($A109,Adhérents!$A$5:$A$304,0))&amp;"","N° inconnu"))</f>
        <v/>
      </c>
      <c r="C109" s="15" t="str">
        <f aca="false">IF($A109="","",IFERROR(INDEX(Adhérents!$C$5:$C$304,MATCH($A109,Adhérents!$A$5:$A$304,0))&amp;"",""))</f>
        <v/>
      </c>
      <c r="D109" s="13" t="str">
        <f aca="false">IF($A109="","",IFERROR(INDEX(Adhérents!$E$5:$E$304,MATCH($A109,Adhérents!$A$5:$A$304,0)),""))</f>
        <v/>
      </c>
      <c r="E109" s="12"/>
      <c r="F109" s="18" t="str">
        <f aca="false">IF(OR($A109="",$E109=""),"",EDATE($E109,Listes!$O$5))</f>
        <v/>
      </c>
      <c r="G109" s="13" t="str">
        <f aca="true">IF($A109="","",IF($E109="","Manquant",IF($F109&lt;TODAY(),"Périmé",IF($F109&lt;=TODAY()+Listes!$O$6,"À renouveler","Valide"))))</f>
        <v/>
      </c>
      <c r="H109" s="14"/>
      <c r="I109" s="14"/>
      <c r="J109" s="14"/>
      <c r="K109" s="13" t="str">
        <f aca="false">IF($A109="","",IF(AND(OR($G109="Valide",$G109="À renouveler"),OR($H109="Reçue",$H109="Non concerné"),OR($I109="Accepté",$I109="Refusé"),$J109="Oui"),"Complet","Incomplet"))</f>
        <v/>
      </c>
      <c r="L109" s="11"/>
    </row>
    <row r="110" customFormat="false" ht="15" hidden="false" customHeight="false" outlineLevel="0" collapsed="false">
      <c r="A110" s="14"/>
      <c r="B110" s="15" t="str">
        <f aca="false">IF($A110="","",IFERROR(INDEX(Adhérents!$B$5:$B$304,MATCH($A110,Adhérents!$A$5:$A$304,0))&amp;"","N° inconnu"))</f>
        <v/>
      </c>
      <c r="C110" s="15" t="str">
        <f aca="false">IF($A110="","",IFERROR(INDEX(Adhérents!$C$5:$C$304,MATCH($A110,Adhérents!$A$5:$A$304,0))&amp;"",""))</f>
        <v/>
      </c>
      <c r="D110" s="13" t="str">
        <f aca="false">IF($A110="","",IFERROR(INDEX(Adhérents!$E$5:$E$304,MATCH($A110,Adhérents!$A$5:$A$304,0)),""))</f>
        <v/>
      </c>
      <c r="E110" s="12"/>
      <c r="F110" s="18" t="str">
        <f aca="false">IF(OR($A110="",$E110=""),"",EDATE($E110,Listes!$O$5))</f>
        <v/>
      </c>
      <c r="G110" s="13" t="str">
        <f aca="true">IF($A110="","",IF($E110="","Manquant",IF($F110&lt;TODAY(),"Périmé",IF($F110&lt;=TODAY()+Listes!$O$6,"À renouveler","Valide"))))</f>
        <v/>
      </c>
      <c r="H110" s="14"/>
      <c r="I110" s="14"/>
      <c r="J110" s="14"/>
      <c r="K110" s="13" t="str">
        <f aca="false">IF($A110="","",IF(AND(OR($G110="Valide",$G110="À renouveler"),OR($H110="Reçue",$H110="Non concerné"),OR($I110="Accepté",$I110="Refusé"),$J110="Oui"),"Complet","Incomplet"))</f>
        <v/>
      </c>
      <c r="L110" s="11"/>
    </row>
    <row r="111" customFormat="false" ht="15" hidden="false" customHeight="false" outlineLevel="0" collapsed="false">
      <c r="A111" s="14"/>
      <c r="B111" s="15" t="str">
        <f aca="false">IF($A111="","",IFERROR(INDEX(Adhérents!$B$5:$B$304,MATCH($A111,Adhérents!$A$5:$A$304,0))&amp;"","N° inconnu"))</f>
        <v/>
      </c>
      <c r="C111" s="15" t="str">
        <f aca="false">IF($A111="","",IFERROR(INDEX(Adhérents!$C$5:$C$304,MATCH($A111,Adhérents!$A$5:$A$304,0))&amp;"",""))</f>
        <v/>
      </c>
      <c r="D111" s="13" t="str">
        <f aca="false">IF($A111="","",IFERROR(INDEX(Adhérents!$E$5:$E$304,MATCH($A111,Adhérents!$A$5:$A$304,0)),""))</f>
        <v/>
      </c>
      <c r="E111" s="12"/>
      <c r="F111" s="18" t="str">
        <f aca="false">IF(OR($A111="",$E111=""),"",EDATE($E111,Listes!$O$5))</f>
        <v/>
      </c>
      <c r="G111" s="13" t="str">
        <f aca="true">IF($A111="","",IF($E111="","Manquant",IF($F111&lt;TODAY(),"Périmé",IF($F111&lt;=TODAY()+Listes!$O$6,"À renouveler","Valide"))))</f>
        <v/>
      </c>
      <c r="H111" s="14"/>
      <c r="I111" s="14"/>
      <c r="J111" s="14"/>
      <c r="K111" s="13" t="str">
        <f aca="false">IF($A111="","",IF(AND(OR($G111="Valide",$G111="À renouveler"),OR($H111="Reçue",$H111="Non concerné"),OR($I111="Accepté",$I111="Refusé"),$J111="Oui"),"Complet","Incomplet"))</f>
        <v/>
      </c>
      <c r="L111" s="11"/>
    </row>
    <row r="112" customFormat="false" ht="15" hidden="false" customHeight="false" outlineLevel="0" collapsed="false">
      <c r="A112" s="14"/>
      <c r="B112" s="15" t="str">
        <f aca="false">IF($A112="","",IFERROR(INDEX(Adhérents!$B$5:$B$304,MATCH($A112,Adhérents!$A$5:$A$304,0))&amp;"","N° inconnu"))</f>
        <v/>
      </c>
      <c r="C112" s="15" t="str">
        <f aca="false">IF($A112="","",IFERROR(INDEX(Adhérents!$C$5:$C$304,MATCH($A112,Adhérents!$A$5:$A$304,0))&amp;"",""))</f>
        <v/>
      </c>
      <c r="D112" s="13" t="str">
        <f aca="false">IF($A112="","",IFERROR(INDEX(Adhérents!$E$5:$E$304,MATCH($A112,Adhérents!$A$5:$A$304,0)),""))</f>
        <v/>
      </c>
      <c r="E112" s="12"/>
      <c r="F112" s="18" t="str">
        <f aca="false">IF(OR($A112="",$E112=""),"",EDATE($E112,Listes!$O$5))</f>
        <v/>
      </c>
      <c r="G112" s="13" t="str">
        <f aca="true">IF($A112="","",IF($E112="","Manquant",IF($F112&lt;TODAY(),"Périmé",IF($F112&lt;=TODAY()+Listes!$O$6,"À renouveler","Valide"))))</f>
        <v/>
      </c>
      <c r="H112" s="14"/>
      <c r="I112" s="14"/>
      <c r="J112" s="14"/>
      <c r="K112" s="13" t="str">
        <f aca="false">IF($A112="","",IF(AND(OR($G112="Valide",$G112="À renouveler"),OR($H112="Reçue",$H112="Non concerné"),OR($I112="Accepté",$I112="Refusé"),$J112="Oui"),"Complet","Incomplet"))</f>
        <v/>
      </c>
      <c r="L112" s="11"/>
    </row>
    <row r="113" customFormat="false" ht="15" hidden="false" customHeight="false" outlineLevel="0" collapsed="false">
      <c r="A113" s="14"/>
      <c r="B113" s="15" t="str">
        <f aca="false">IF($A113="","",IFERROR(INDEX(Adhérents!$B$5:$B$304,MATCH($A113,Adhérents!$A$5:$A$304,0))&amp;"","N° inconnu"))</f>
        <v/>
      </c>
      <c r="C113" s="15" t="str">
        <f aca="false">IF($A113="","",IFERROR(INDEX(Adhérents!$C$5:$C$304,MATCH($A113,Adhérents!$A$5:$A$304,0))&amp;"",""))</f>
        <v/>
      </c>
      <c r="D113" s="13" t="str">
        <f aca="false">IF($A113="","",IFERROR(INDEX(Adhérents!$E$5:$E$304,MATCH($A113,Adhérents!$A$5:$A$304,0)),""))</f>
        <v/>
      </c>
      <c r="E113" s="12"/>
      <c r="F113" s="18" t="str">
        <f aca="false">IF(OR($A113="",$E113=""),"",EDATE($E113,Listes!$O$5))</f>
        <v/>
      </c>
      <c r="G113" s="13" t="str">
        <f aca="true">IF($A113="","",IF($E113="","Manquant",IF($F113&lt;TODAY(),"Périmé",IF($F113&lt;=TODAY()+Listes!$O$6,"À renouveler","Valide"))))</f>
        <v/>
      </c>
      <c r="H113" s="14"/>
      <c r="I113" s="14"/>
      <c r="J113" s="14"/>
      <c r="K113" s="13" t="str">
        <f aca="false">IF($A113="","",IF(AND(OR($G113="Valide",$G113="À renouveler"),OR($H113="Reçue",$H113="Non concerné"),OR($I113="Accepté",$I113="Refusé"),$J113="Oui"),"Complet","Incomplet"))</f>
        <v/>
      </c>
      <c r="L113" s="11"/>
    </row>
    <row r="114" customFormat="false" ht="15" hidden="false" customHeight="false" outlineLevel="0" collapsed="false">
      <c r="A114" s="14"/>
      <c r="B114" s="15" t="str">
        <f aca="false">IF($A114="","",IFERROR(INDEX(Adhérents!$B$5:$B$304,MATCH($A114,Adhérents!$A$5:$A$304,0))&amp;"","N° inconnu"))</f>
        <v/>
      </c>
      <c r="C114" s="15" t="str">
        <f aca="false">IF($A114="","",IFERROR(INDEX(Adhérents!$C$5:$C$304,MATCH($A114,Adhérents!$A$5:$A$304,0))&amp;"",""))</f>
        <v/>
      </c>
      <c r="D114" s="13" t="str">
        <f aca="false">IF($A114="","",IFERROR(INDEX(Adhérents!$E$5:$E$304,MATCH($A114,Adhérents!$A$5:$A$304,0)),""))</f>
        <v/>
      </c>
      <c r="E114" s="12"/>
      <c r="F114" s="18" t="str">
        <f aca="false">IF(OR($A114="",$E114=""),"",EDATE($E114,Listes!$O$5))</f>
        <v/>
      </c>
      <c r="G114" s="13" t="str">
        <f aca="true">IF($A114="","",IF($E114="","Manquant",IF($F114&lt;TODAY(),"Périmé",IF($F114&lt;=TODAY()+Listes!$O$6,"À renouveler","Valide"))))</f>
        <v/>
      </c>
      <c r="H114" s="14"/>
      <c r="I114" s="14"/>
      <c r="J114" s="14"/>
      <c r="K114" s="13" t="str">
        <f aca="false">IF($A114="","",IF(AND(OR($G114="Valide",$G114="À renouveler"),OR($H114="Reçue",$H114="Non concerné"),OR($I114="Accepté",$I114="Refusé"),$J114="Oui"),"Complet","Incomplet"))</f>
        <v/>
      </c>
      <c r="L114" s="11"/>
    </row>
    <row r="115" customFormat="false" ht="15" hidden="false" customHeight="false" outlineLevel="0" collapsed="false">
      <c r="A115" s="14"/>
      <c r="B115" s="15" t="str">
        <f aca="false">IF($A115="","",IFERROR(INDEX(Adhérents!$B$5:$B$304,MATCH($A115,Adhérents!$A$5:$A$304,0))&amp;"","N° inconnu"))</f>
        <v/>
      </c>
      <c r="C115" s="15" t="str">
        <f aca="false">IF($A115="","",IFERROR(INDEX(Adhérents!$C$5:$C$304,MATCH($A115,Adhérents!$A$5:$A$304,0))&amp;"",""))</f>
        <v/>
      </c>
      <c r="D115" s="13" t="str">
        <f aca="false">IF($A115="","",IFERROR(INDEX(Adhérents!$E$5:$E$304,MATCH($A115,Adhérents!$A$5:$A$304,0)),""))</f>
        <v/>
      </c>
      <c r="E115" s="12"/>
      <c r="F115" s="18" t="str">
        <f aca="false">IF(OR($A115="",$E115=""),"",EDATE($E115,Listes!$O$5))</f>
        <v/>
      </c>
      <c r="G115" s="13" t="str">
        <f aca="true">IF($A115="","",IF($E115="","Manquant",IF($F115&lt;TODAY(),"Périmé",IF($F115&lt;=TODAY()+Listes!$O$6,"À renouveler","Valide"))))</f>
        <v/>
      </c>
      <c r="H115" s="14"/>
      <c r="I115" s="14"/>
      <c r="J115" s="14"/>
      <c r="K115" s="13" t="str">
        <f aca="false">IF($A115="","",IF(AND(OR($G115="Valide",$G115="À renouveler"),OR($H115="Reçue",$H115="Non concerné"),OR($I115="Accepté",$I115="Refusé"),$J115="Oui"),"Complet","Incomplet"))</f>
        <v/>
      </c>
      <c r="L115" s="11"/>
    </row>
    <row r="116" customFormat="false" ht="15" hidden="false" customHeight="false" outlineLevel="0" collapsed="false">
      <c r="A116" s="14"/>
      <c r="B116" s="15" t="str">
        <f aca="false">IF($A116="","",IFERROR(INDEX(Adhérents!$B$5:$B$304,MATCH($A116,Adhérents!$A$5:$A$304,0))&amp;"","N° inconnu"))</f>
        <v/>
      </c>
      <c r="C116" s="15" t="str">
        <f aca="false">IF($A116="","",IFERROR(INDEX(Adhérents!$C$5:$C$304,MATCH($A116,Adhérents!$A$5:$A$304,0))&amp;"",""))</f>
        <v/>
      </c>
      <c r="D116" s="13" t="str">
        <f aca="false">IF($A116="","",IFERROR(INDEX(Adhérents!$E$5:$E$304,MATCH($A116,Adhérents!$A$5:$A$304,0)),""))</f>
        <v/>
      </c>
      <c r="E116" s="12"/>
      <c r="F116" s="18" t="str">
        <f aca="false">IF(OR($A116="",$E116=""),"",EDATE($E116,Listes!$O$5))</f>
        <v/>
      </c>
      <c r="G116" s="13" t="str">
        <f aca="true">IF($A116="","",IF($E116="","Manquant",IF($F116&lt;TODAY(),"Périmé",IF($F116&lt;=TODAY()+Listes!$O$6,"À renouveler","Valide"))))</f>
        <v/>
      </c>
      <c r="H116" s="14"/>
      <c r="I116" s="14"/>
      <c r="J116" s="14"/>
      <c r="K116" s="13" t="str">
        <f aca="false">IF($A116="","",IF(AND(OR($G116="Valide",$G116="À renouveler"),OR($H116="Reçue",$H116="Non concerné"),OR($I116="Accepté",$I116="Refusé"),$J116="Oui"),"Complet","Incomplet"))</f>
        <v/>
      </c>
      <c r="L116" s="11"/>
    </row>
    <row r="117" customFormat="false" ht="15" hidden="false" customHeight="false" outlineLevel="0" collapsed="false">
      <c r="A117" s="14"/>
      <c r="B117" s="15" t="str">
        <f aca="false">IF($A117="","",IFERROR(INDEX(Adhérents!$B$5:$B$304,MATCH($A117,Adhérents!$A$5:$A$304,0))&amp;"","N° inconnu"))</f>
        <v/>
      </c>
      <c r="C117" s="15" t="str">
        <f aca="false">IF($A117="","",IFERROR(INDEX(Adhérents!$C$5:$C$304,MATCH($A117,Adhérents!$A$5:$A$304,0))&amp;"",""))</f>
        <v/>
      </c>
      <c r="D117" s="13" t="str">
        <f aca="false">IF($A117="","",IFERROR(INDEX(Adhérents!$E$5:$E$304,MATCH($A117,Adhérents!$A$5:$A$304,0)),""))</f>
        <v/>
      </c>
      <c r="E117" s="12"/>
      <c r="F117" s="18" t="str">
        <f aca="false">IF(OR($A117="",$E117=""),"",EDATE($E117,Listes!$O$5))</f>
        <v/>
      </c>
      <c r="G117" s="13" t="str">
        <f aca="true">IF($A117="","",IF($E117="","Manquant",IF($F117&lt;TODAY(),"Périmé",IF($F117&lt;=TODAY()+Listes!$O$6,"À renouveler","Valide"))))</f>
        <v/>
      </c>
      <c r="H117" s="14"/>
      <c r="I117" s="14"/>
      <c r="J117" s="14"/>
      <c r="K117" s="13" t="str">
        <f aca="false">IF($A117="","",IF(AND(OR($G117="Valide",$G117="À renouveler"),OR($H117="Reçue",$H117="Non concerné"),OR($I117="Accepté",$I117="Refusé"),$J117="Oui"),"Complet","Incomplet"))</f>
        <v/>
      </c>
      <c r="L117" s="11"/>
    </row>
    <row r="118" customFormat="false" ht="15" hidden="false" customHeight="false" outlineLevel="0" collapsed="false">
      <c r="A118" s="14"/>
      <c r="B118" s="15" t="str">
        <f aca="false">IF($A118="","",IFERROR(INDEX(Adhérents!$B$5:$B$304,MATCH($A118,Adhérents!$A$5:$A$304,0))&amp;"","N° inconnu"))</f>
        <v/>
      </c>
      <c r="C118" s="15" t="str">
        <f aca="false">IF($A118="","",IFERROR(INDEX(Adhérents!$C$5:$C$304,MATCH($A118,Adhérents!$A$5:$A$304,0))&amp;"",""))</f>
        <v/>
      </c>
      <c r="D118" s="13" t="str">
        <f aca="false">IF($A118="","",IFERROR(INDEX(Adhérents!$E$5:$E$304,MATCH($A118,Adhérents!$A$5:$A$304,0)),""))</f>
        <v/>
      </c>
      <c r="E118" s="12"/>
      <c r="F118" s="18" t="str">
        <f aca="false">IF(OR($A118="",$E118=""),"",EDATE($E118,Listes!$O$5))</f>
        <v/>
      </c>
      <c r="G118" s="13" t="str">
        <f aca="true">IF($A118="","",IF($E118="","Manquant",IF($F118&lt;TODAY(),"Périmé",IF($F118&lt;=TODAY()+Listes!$O$6,"À renouveler","Valide"))))</f>
        <v/>
      </c>
      <c r="H118" s="14"/>
      <c r="I118" s="14"/>
      <c r="J118" s="14"/>
      <c r="K118" s="13" t="str">
        <f aca="false">IF($A118="","",IF(AND(OR($G118="Valide",$G118="À renouveler"),OR($H118="Reçue",$H118="Non concerné"),OR($I118="Accepté",$I118="Refusé"),$J118="Oui"),"Complet","Incomplet"))</f>
        <v/>
      </c>
      <c r="L118" s="11"/>
    </row>
    <row r="119" customFormat="false" ht="15" hidden="false" customHeight="false" outlineLevel="0" collapsed="false">
      <c r="A119" s="14"/>
      <c r="B119" s="15" t="str">
        <f aca="false">IF($A119="","",IFERROR(INDEX(Adhérents!$B$5:$B$304,MATCH($A119,Adhérents!$A$5:$A$304,0))&amp;"","N° inconnu"))</f>
        <v/>
      </c>
      <c r="C119" s="15" t="str">
        <f aca="false">IF($A119="","",IFERROR(INDEX(Adhérents!$C$5:$C$304,MATCH($A119,Adhérents!$A$5:$A$304,0))&amp;"",""))</f>
        <v/>
      </c>
      <c r="D119" s="13" t="str">
        <f aca="false">IF($A119="","",IFERROR(INDEX(Adhérents!$E$5:$E$304,MATCH($A119,Adhérents!$A$5:$A$304,0)),""))</f>
        <v/>
      </c>
      <c r="E119" s="12"/>
      <c r="F119" s="18" t="str">
        <f aca="false">IF(OR($A119="",$E119=""),"",EDATE($E119,Listes!$O$5))</f>
        <v/>
      </c>
      <c r="G119" s="13" t="str">
        <f aca="true">IF($A119="","",IF($E119="","Manquant",IF($F119&lt;TODAY(),"Périmé",IF($F119&lt;=TODAY()+Listes!$O$6,"À renouveler","Valide"))))</f>
        <v/>
      </c>
      <c r="H119" s="14"/>
      <c r="I119" s="14"/>
      <c r="J119" s="14"/>
      <c r="K119" s="13" t="str">
        <f aca="false">IF($A119="","",IF(AND(OR($G119="Valide",$G119="À renouveler"),OR($H119="Reçue",$H119="Non concerné"),OR($I119="Accepté",$I119="Refusé"),$J119="Oui"),"Complet","Incomplet"))</f>
        <v/>
      </c>
      <c r="L119" s="11"/>
    </row>
    <row r="120" customFormat="false" ht="15" hidden="false" customHeight="false" outlineLevel="0" collapsed="false">
      <c r="A120" s="14"/>
      <c r="B120" s="15" t="str">
        <f aca="false">IF($A120="","",IFERROR(INDEX(Adhérents!$B$5:$B$304,MATCH($A120,Adhérents!$A$5:$A$304,0))&amp;"","N° inconnu"))</f>
        <v/>
      </c>
      <c r="C120" s="15" t="str">
        <f aca="false">IF($A120="","",IFERROR(INDEX(Adhérents!$C$5:$C$304,MATCH($A120,Adhérents!$A$5:$A$304,0))&amp;"",""))</f>
        <v/>
      </c>
      <c r="D120" s="13" t="str">
        <f aca="false">IF($A120="","",IFERROR(INDEX(Adhérents!$E$5:$E$304,MATCH($A120,Adhérents!$A$5:$A$304,0)),""))</f>
        <v/>
      </c>
      <c r="E120" s="12"/>
      <c r="F120" s="18" t="str">
        <f aca="false">IF(OR($A120="",$E120=""),"",EDATE($E120,Listes!$O$5))</f>
        <v/>
      </c>
      <c r="G120" s="13" t="str">
        <f aca="true">IF($A120="","",IF($E120="","Manquant",IF($F120&lt;TODAY(),"Périmé",IF($F120&lt;=TODAY()+Listes!$O$6,"À renouveler","Valide"))))</f>
        <v/>
      </c>
      <c r="H120" s="14"/>
      <c r="I120" s="14"/>
      <c r="J120" s="14"/>
      <c r="K120" s="13" t="str">
        <f aca="false">IF($A120="","",IF(AND(OR($G120="Valide",$G120="À renouveler"),OR($H120="Reçue",$H120="Non concerné"),OR($I120="Accepté",$I120="Refusé"),$J120="Oui"),"Complet","Incomplet"))</f>
        <v/>
      </c>
      <c r="L120" s="11"/>
    </row>
    <row r="121" customFormat="false" ht="15" hidden="false" customHeight="false" outlineLevel="0" collapsed="false">
      <c r="A121" s="14"/>
      <c r="B121" s="15" t="str">
        <f aca="false">IF($A121="","",IFERROR(INDEX(Adhérents!$B$5:$B$304,MATCH($A121,Adhérents!$A$5:$A$304,0))&amp;"","N° inconnu"))</f>
        <v/>
      </c>
      <c r="C121" s="15" t="str">
        <f aca="false">IF($A121="","",IFERROR(INDEX(Adhérents!$C$5:$C$304,MATCH($A121,Adhérents!$A$5:$A$304,0))&amp;"",""))</f>
        <v/>
      </c>
      <c r="D121" s="13" t="str">
        <f aca="false">IF($A121="","",IFERROR(INDEX(Adhérents!$E$5:$E$304,MATCH($A121,Adhérents!$A$5:$A$304,0)),""))</f>
        <v/>
      </c>
      <c r="E121" s="12"/>
      <c r="F121" s="18" t="str">
        <f aca="false">IF(OR($A121="",$E121=""),"",EDATE($E121,Listes!$O$5))</f>
        <v/>
      </c>
      <c r="G121" s="13" t="str">
        <f aca="true">IF($A121="","",IF($E121="","Manquant",IF($F121&lt;TODAY(),"Périmé",IF($F121&lt;=TODAY()+Listes!$O$6,"À renouveler","Valide"))))</f>
        <v/>
      </c>
      <c r="H121" s="14"/>
      <c r="I121" s="14"/>
      <c r="J121" s="14"/>
      <c r="K121" s="13" t="str">
        <f aca="false">IF($A121="","",IF(AND(OR($G121="Valide",$G121="À renouveler"),OR($H121="Reçue",$H121="Non concerné"),OR($I121="Accepté",$I121="Refusé"),$J121="Oui"),"Complet","Incomplet"))</f>
        <v/>
      </c>
      <c r="L121" s="11"/>
    </row>
    <row r="122" customFormat="false" ht="15" hidden="false" customHeight="false" outlineLevel="0" collapsed="false">
      <c r="A122" s="14"/>
      <c r="B122" s="15" t="str">
        <f aca="false">IF($A122="","",IFERROR(INDEX(Adhérents!$B$5:$B$304,MATCH($A122,Adhérents!$A$5:$A$304,0))&amp;"","N° inconnu"))</f>
        <v/>
      </c>
      <c r="C122" s="15" t="str">
        <f aca="false">IF($A122="","",IFERROR(INDEX(Adhérents!$C$5:$C$304,MATCH($A122,Adhérents!$A$5:$A$304,0))&amp;"",""))</f>
        <v/>
      </c>
      <c r="D122" s="13" t="str">
        <f aca="false">IF($A122="","",IFERROR(INDEX(Adhérents!$E$5:$E$304,MATCH($A122,Adhérents!$A$5:$A$304,0)),""))</f>
        <v/>
      </c>
      <c r="E122" s="12"/>
      <c r="F122" s="18" t="str">
        <f aca="false">IF(OR($A122="",$E122=""),"",EDATE($E122,Listes!$O$5))</f>
        <v/>
      </c>
      <c r="G122" s="13" t="str">
        <f aca="true">IF($A122="","",IF($E122="","Manquant",IF($F122&lt;TODAY(),"Périmé",IF($F122&lt;=TODAY()+Listes!$O$6,"À renouveler","Valide"))))</f>
        <v/>
      </c>
      <c r="H122" s="14"/>
      <c r="I122" s="14"/>
      <c r="J122" s="14"/>
      <c r="K122" s="13" t="str">
        <f aca="false">IF($A122="","",IF(AND(OR($G122="Valide",$G122="À renouveler"),OR($H122="Reçue",$H122="Non concerné"),OR($I122="Accepté",$I122="Refusé"),$J122="Oui"),"Complet","Incomplet"))</f>
        <v/>
      </c>
      <c r="L122" s="11"/>
    </row>
    <row r="123" customFormat="false" ht="15" hidden="false" customHeight="false" outlineLevel="0" collapsed="false">
      <c r="A123" s="14"/>
      <c r="B123" s="15" t="str">
        <f aca="false">IF($A123="","",IFERROR(INDEX(Adhérents!$B$5:$B$304,MATCH($A123,Adhérents!$A$5:$A$304,0))&amp;"","N° inconnu"))</f>
        <v/>
      </c>
      <c r="C123" s="15" t="str">
        <f aca="false">IF($A123="","",IFERROR(INDEX(Adhérents!$C$5:$C$304,MATCH($A123,Adhérents!$A$5:$A$304,0))&amp;"",""))</f>
        <v/>
      </c>
      <c r="D123" s="13" t="str">
        <f aca="false">IF($A123="","",IFERROR(INDEX(Adhérents!$E$5:$E$304,MATCH($A123,Adhérents!$A$5:$A$304,0)),""))</f>
        <v/>
      </c>
      <c r="E123" s="12"/>
      <c r="F123" s="18" t="str">
        <f aca="false">IF(OR($A123="",$E123=""),"",EDATE($E123,Listes!$O$5))</f>
        <v/>
      </c>
      <c r="G123" s="13" t="str">
        <f aca="true">IF($A123="","",IF($E123="","Manquant",IF($F123&lt;TODAY(),"Périmé",IF($F123&lt;=TODAY()+Listes!$O$6,"À renouveler","Valide"))))</f>
        <v/>
      </c>
      <c r="H123" s="14"/>
      <c r="I123" s="14"/>
      <c r="J123" s="14"/>
      <c r="K123" s="13" t="str">
        <f aca="false">IF($A123="","",IF(AND(OR($G123="Valide",$G123="À renouveler"),OR($H123="Reçue",$H123="Non concerné"),OR($I123="Accepté",$I123="Refusé"),$J123="Oui"),"Complet","Incomplet"))</f>
        <v/>
      </c>
      <c r="L123" s="11"/>
    </row>
    <row r="124" customFormat="false" ht="15" hidden="false" customHeight="false" outlineLevel="0" collapsed="false">
      <c r="A124" s="14"/>
      <c r="B124" s="15" t="str">
        <f aca="false">IF($A124="","",IFERROR(INDEX(Adhérents!$B$5:$B$304,MATCH($A124,Adhérents!$A$5:$A$304,0))&amp;"","N° inconnu"))</f>
        <v/>
      </c>
      <c r="C124" s="15" t="str">
        <f aca="false">IF($A124="","",IFERROR(INDEX(Adhérents!$C$5:$C$304,MATCH($A124,Adhérents!$A$5:$A$304,0))&amp;"",""))</f>
        <v/>
      </c>
      <c r="D124" s="13" t="str">
        <f aca="false">IF($A124="","",IFERROR(INDEX(Adhérents!$E$5:$E$304,MATCH($A124,Adhérents!$A$5:$A$304,0)),""))</f>
        <v/>
      </c>
      <c r="E124" s="12"/>
      <c r="F124" s="18" t="str">
        <f aca="false">IF(OR($A124="",$E124=""),"",EDATE($E124,Listes!$O$5))</f>
        <v/>
      </c>
      <c r="G124" s="13" t="str">
        <f aca="true">IF($A124="","",IF($E124="","Manquant",IF($F124&lt;TODAY(),"Périmé",IF($F124&lt;=TODAY()+Listes!$O$6,"À renouveler","Valide"))))</f>
        <v/>
      </c>
      <c r="H124" s="14"/>
      <c r="I124" s="14"/>
      <c r="J124" s="14"/>
      <c r="K124" s="13" t="str">
        <f aca="false">IF($A124="","",IF(AND(OR($G124="Valide",$G124="À renouveler"),OR($H124="Reçue",$H124="Non concerné"),OR($I124="Accepté",$I124="Refusé"),$J124="Oui"),"Complet","Incomplet"))</f>
        <v/>
      </c>
      <c r="L124" s="11"/>
    </row>
    <row r="125" customFormat="false" ht="15" hidden="false" customHeight="false" outlineLevel="0" collapsed="false">
      <c r="A125" s="14"/>
      <c r="B125" s="15" t="str">
        <f aca="false">IF($A125="","",IFERROR(INDEX(Adhérents!$B$5:$B$304,MATCH($A125,Adhérents!$A$5:$A$304,0))&amp;"","N° inconnu"))</f>
        <v/>
      </c>
      <c r="C125" s="15" t="str">
        <f aca="false">IF($A125="","",IFERROR(INDEX(Adhérents!$C$5:$C$304,MATCH($A125,Adhérents!$A$5:$A$304,0))&amp;"",""))</f>
        <v/>
      </c>
      <c r="D125" s="13" t="str">
        <f aca="false">IF($A125="","",IFERROR(INDEX(Adhérents!$E$5:$E$304,MATCH($A125,Adhérents!$A$5:$A$304,0)),""))</f>
        <v/>
      </c>
      <c r="E125" s="12"/>
      <c r="F125" s="18" t="str">
        <f aca="false">IF(OR($A125="",$E125=""),"",EDATE($E125,Listes!$O$5))</f>
        <v/>
      </c>
      <c r="G125" s="13" t="str">
        <f aca="true">IF($A125="","",IF($E125="","Manquant",IF($F125&lt;TODAY(),"Périmé",IF($F125&lt;=TODAY()+Listes!$O$6,"À renouveler","Valide"))))</f>
        <v/>
      </c>
      <c r="H125" s="14"/>
      <c r="I125" s="14"/>
      <c r="J125" s="14"/>
      <c r="K125" s="13" t="str">
        <f aca="false">IF($A125="","",IF(AND(OR($G125="Valide",$G125="À renouveler"),OR($H125="Reçue",$H125="Non concerné"),OR($I125="Accepté",$I125="Refusé"),$J125="Oui"),"Complet","Incomplet"))</f>
        <v/>
      </c>
      <c r="L125" s="11"/>
    </row>
    <row r="126" customFormat="false" ht="15" hidden="false" customHeight="false" outlineLevel="0" collapsed="false">
      <c r="A126" s="14"/>
      <c r="B126" s="15" t="str">
        <f aca="false">IF($A126="","",IFERROR(INDEX(Adhérents!$B$5:$B$304,MATCH($A126,Adhérents!$A$5:$A$304,0))&amp;"","N° inconnu"))</f>
        <v/>
      </c>
      <c r="C126" s="15" t="str">
        <f aca="false">IF($A126="","",IFERROR(INDEX(Adhérents!$C$5:$C$304,MATCH($A126,Adhérents!$A$5:$A$304,0))&amp;"",""))</f>
        <v/>
      </c>
      <c r="D126" s="13" t="str">
        <f aca="false">IF($A126="","",IFERROR(INDEX(Adhérents!$E$5:$E$304,MATCH($A126,Adhérents!$A$5:$A$304,0)),""))</f>
        <v/>
      </c>
      <c r="E126" s="12"/>
      <c r="F126" s="18" t="str">
        <f aca="false">IF(OR($A126="",$E126=""),"",EDATE($E126,Listes!$O$5))</f>
        <v/>
      </c>
      <c r="G126" s="13" t="str">
        <f aca="true">IF($A126="","",IF($E126="","Manquant",IF($F126&lt;TODAY(),"Périmé",IF($F126&lt;=TODAY()+Listes!$O$6,"À renouveler","Valide"))))</f>
        <v/>
      </c>
      <c r="H126" s="14"/>
      <c r="I126" s="14"/>
      <c r="J126" s="14"/>
      <c r="K126" s="13" t="str">
        <f aca="false">IF($A126="","",IF(AND(OR($G126="Valide",$G126="À renouveler"),OR($H126="Reçue",$H126="Non concerné"),OR($I126="Accepté",$I126="Refusé"),$J126="Oui"),"Complet","Incomplet"))</f>
        <v/>
      </c>
      <c r="L126" s="11"/>
    </row>
    <row r="127" customFormat="false" ht="15" hidden="false" customHeight="false" outlineLevel="0" collapsed="false">
      <c r="A127" s="14"/>
      <c r="B127" s="15" t="str">
        <f aca="false">IF($A127="","",IFERROR(INDEX(Adhérents!$B$5:$B$304,MATCH($A127,Adhérents!$A$5:$A$304,0))&amp;"","N° inconnu"))</f>
        <v/>
      </c>
      <c r="C127" s="15" t="str">
        <f aca="false">IF($A127="","",IFERROR(INDEX(Adhérents!$C$5:$C$304,MATCH($A127,Adhérents!$A$5:$A$304,0))&amp;"",""))</f>
        <v/>
      </c>
      <c r="D127" s="13" t="str">
        <f aca="false">IF($A127="","",IFERROR(INDEX(Adhérents!$E$5:$E$304,MATCH($A127,Adhérents!$A$5:$A$304,0)),""))</f>
        <v/>
      </c>
      <c r="E127" s="12"/>
      <c r="F127" s="18" t="str">
        <f aca="false">IF(OR($A127="",$E127=""),"",EDATE($E127,Listes!$O$5))</f>
        <v/>
      </c>
      <c r="G127" s="13" t="str">
        <f aca="true">IF($A127="","",IF($E127="","Manquant",IF($F127&lt;TODAY(),"Périmé",IF($F127&lt;=TODAY()+Listes!$O$6,"À renouveler","Valide"))))</f>
        <v/>
      </c>
      <c r="H127" s="14"/>
      <c r="I127" s="14"/>
      <c r="J127" s="14"/>
      <c r="K127" s="13" t="str">
        <f aca="false">IF($A127="","",IF(AND(OR($G127="Valide",$G127="À renouveler"),OR($H127="Reçue",$H127="Non concerné"),OR($I127="Accepté",$I127="Refusé"),$J127="Oui"),"Complet","Incomplet"))</f>
        <v/>
      </c>
      <c r="L127" s="11"/>
    </row>
    <row r="128" customFormat="false" ht="15" hidden="false" customHeight="false" outlineLevel="0" collapsed="false">
      <c r="A128" s="14"/>
      <c r="B128" s="15" t="str">
        <f aca="false">IF($A128="","",IFERROR(INDEX(Adhérents!$B$5:$B$304,MATCH($A128,Adhérents!$A$5:$A$304,0))&amp;"","N° inconnu"))</f>
        <v/>
      </c>
      <c r="C128" s="15" t="str">
        <f aca="false">IF($A128="","",IFERROR(INDEX(Adhérents!$C$5:$C$304,MATCH($A128,Adhérents!$A$5:$A$304,0))&amp;"",""))</f>
        <v/>
      </c>
      <c r="D128" s="13" t="str">
        <f aca="false">IF($A128="","",IFERROR(INDEX(Adhérents!$E$5:$E$304,MATCH($A128,Adhérents!$A$5:$A$304,0)),""))</f>
        <v/>
      </c>
      <c r="E128" s="12"/>
      <c r="F128" s="18" t="str">
        <f aca="false">IF(OR($A128="",$E128=""),"",EDATE($E128,Listes!$O$5))</f>
        <v/>
      </c>
      <c r="G128" s="13" t="str">
        <f aca="true">IF($A128="","",IF($E128="","Manquant",IF($F128&lt;TODAY(),"Périmé",IF($F128&lt;=TODAY()+Listes!$O$6,"À renouveler","Valide"))))</f>
        <v/>
      </c>
      <c r="H128" s="14"/>
      <c r="I128" s="14"/>
      <c r="J128" s="14"/>
      <c r="K128" s="13" t="str">
        <f aca="false">IF($A128="","",IF(AND(OR($G128="Valide",$G128="À renouveler"),OR($H128="Reçue",$H128="Non concerné"),OR($I128="Accepté",$I128="Refusé"),$J128="Oui"),"Complet","Incomplet"))</f>
        <v/>
      </c>
      <c r="L128" s="11"/>
    </row>
    <row r="129" customFormat="false" ht="15" hidden="false" customHeight="false" outlineLevel="0" collapsed="false">
      <c r="A129" s="14"/>
      <c r="B129" s="15" t="str">
        <f aca="false">IF($A129="","",IFERROR(INDEX(Adhérents!$B$5:$B$304,MATCH($A129,Adhérents!$A$5:$A$304,0))&amp;"","N° inconnu"))</f>
        <v/>
      </c>
      <c r="C129" s="15" t="str">
        <f aca="false">IF($A129="","",IFERROR(INDEX(Adhérents!$C$5:$C$304,MATCH($A129,Adhérents!$A$5:$A$304,0))&amp;"",""))</f>
        <v/>
      </c>
      <c r="D129" s="13" t="str">
        <f aca="false">IF($A129="","",IFERROR(INDEX(Adhérents!$E$5:$E$304,MATCH($A129,Adhérents!$A$5:$A$304,0)),""))</f>
        <v/>
      </c>
      <c r="E129" s="12"/>
      <c r="F129" s="18" t="str">
        <f aca="false">IF(OR($A129="",$E129=""),"",EDATE($E129,Listes!$O$5))</f>
        <v/>
      </c>
      <c r="G129" s="13" t="str">
        <f aca="true">IF($A129="","",IF($E129="","Manquant",IF($F129&lt;TODAY(),"Périmé",IF($F129&lt;=TODAY()+Listes!$O$6,"À renouveler","Valide"))))</f>
        <v/>
      </c>
      <c r="H129" s="14"/>
      <c r="I129" s="14"/>
      <c r="J129" s="14"/>
      <c r="K129" s="13" t="str">
        <f aca="false">IF($A129="","",IF(AND(OR($G129="Valide",$G129="À renouveler"),OR($H129="Reçue",$H129="Non concerné"),OR($I129="Accepté",$I129="Refusé"),$J129="Oui"),"Complet","Incomplet"))</f>
        <v/>
      </c>
      <c r="L129" s="11"/>
    </row>
    <row r="130" customFormat="false" ht="15" hidden="false" customHeight="false" outlineLevel="0" collapsed="false">
      <c r="A130" s="14"/>
      <c r="B130" s="15" t="str">
        <f aca="false">IF($A130="","",IFERROR(INDEX(Adhérents!$B$5:$B$304,MATCH($A130,Adhérents!$A$5:$A$304,0))&amp;"","N° inconnu"))</f>
        <v/>
      </c>
      <c r="C130" s="15" t="str">
        <f aca="false">IF($A130="","",IFERROR(INDEX(Adhérents!$C$5:$C$304,MATCH($A130,Adhérents!$A$5:$A$304,0))&amp;"",""))</f>
        <v/>
      </c>
      <c r="D130" s="13" t="str">
        <f aca="false">IF($A130="","",IFERROR(INDEX(Adhérents!$E$5:$E$304,MATCH($A130,Adhérents!$A$5:$A$304,0)),""))</f>
        <v/>
      </c>
      <c r="E130" s="12"/>
      <c r="F130" s="18" t="str">
        <f aca="false">IF(OR($A130="",$E130=""),"",EDATE($E130,Listes!$O$5))</f>
        <v/>
      </c>
      <c r="G130" s="13" t="str">
        <f aca="true">IF($A130="","",IF($E130="","Manquant",IF($F130&lt;TODAY(),"Périmé",IF($F130&lt;=TODAY()+Listes!$O$6,"À renouveler","Valide"))))</f>
        <v/>
      </c>
      <c r="H130" s="14"/>
      <c r="I130" s="14"/>
      <c r="J130" s="14"/>
      <c r="K130" s="13" t="str">
        <f aca="false">IF($A130="","",IF(AND(OR($G130="Valide",$G130="À renouveler"),OR($H130="Reçue",$H130="Non concerné"),OR($I130="Accepté",$I130="Refusé"),$J130="Oui"),"Complet","Incomplet"))</f>
        <v/>
      </c>
      <c r="L130" s="11"/>
    </row>
    <row r="131" customFormat="false" ht="15" hidden="false" customHeight="false" outlineLevel="0" collapsed="false">
      <c r="A131" s="14"/>
      <c r="B131" s="15" t="str">
        <f aca="false">IF($A131="","",IFERROR(INDEX(Adhérents!$B$5:$B$304,MATCH($A131,Adhérents!$A$5:$A$304,0))&amp;"","N° inconnu"))</f>
        <v/>
      </c>
      <c r="C131" s="15" t="str">
        <f aca="false">IF($A131="","",IFERROR(INDEX(Adhérents!$C$5:$C$304,MATCH($A131,Adhérents!$A$5:$A$304,0))&amp;"",""))</f>
        <v/>
      </c>
      <c r="D131" s="13" t="str">
        <f aca="false">IF($A131="","",IFERROR(INDEX(Adhérents!$E$5:$E$304,MATCH($A131,Adhérents!$A$5:$A$304,0)),""))</f>
        <v/>
      </c>
      <c r="E131" s="12"/>
      <c r="F131" s="18" t="str">
        <f aca="false">IF(OR($A131="",$E131=""),"",EDATE($E131,Listes!$O$5))</f>
        <v/>
      </c>
      <c r="G131" s="13" t="str">
        <f aca="true">IF($A131="","",IF($E131="","Manquant",IF($F131&lt;TODAY(),"Périmé",IF($F131&lt;=TODAY()+Listes!$O$6,"À renouveler","Valide"))))</f>
        <v/>
      </c>
      <c r="H131" s="14"/>
      <c r="I131" s="14"/>
      <c r="J131" s="14"/>
      <c r="K131" s="13" t="str">
        <f aca="false">IF($A131="","",IF(AND(OR($G131="Valide",$G131="À renouveler"),OR($H131="Reçue",$H131="Non concerné"),OR($I131="Accepté",$I131="Refusé"),$J131="Oui"),"Complet","Incomplet"))</f>
        <v/>
      </c>
      <c r="L131" s="11"/>
    </row>
    <row r="132" customFormat="false" ht="15" hidden="false" customHeight="false" outlineLevel="0" collapsed="false">
      <c r="A132" s="14"/>
      <c r="B132" s="15" t="str">
        <f aca="false">IF($A132="","",IFERROR(INDEX(Adhérents!$B$5:$B$304,MATCH($A132,Adhérents!$A$5:$A$304,0))&amp;"","N° inconnu"))</f>
        <v/>
      </c>
      <c r="C132" s="15" t="str">
        <f aca="false">IF($A132="","",IFERROR(INDEX(Adhérents!$C$5:$C$304,MATCH($A132,Adhérents!$A$5:$A$304,0))&amp;"",""))</f>
        <v/>
      </c>
      <c r="D132" s="13" t="str">
        <f aca="false">IF($A132="","",IFERROR(INDEX(Adhérents!$E$5:$E$304,MATCH($A132,Adhérents!$A$5:$A$304,0)),""))</f>
        <v/>
      </c>
      <c r="E132" s="12"/>
      <c r="F132" s="18" t="str">
        <f aca="false">IF(OR($A132="",$E132=""),"",EDATE($E132,Listes!$O$5))</f>
        <v/>
      </c>
      <c r="G132" s="13" t="str">
        <f aca="true">IF($A132="","",IF($E132="","Manquant",IF($F132&lt;TODAY(),"Périmé",IF($F132&lt;=TODAY()+Listes!$O$6,"À renouveler","Valide"))))</f>
        <v/>
      </c>
      <c r="H132" s="14"/>
      <c r="I132" s="14"/>
      <c r="J132" s="14"/>
      <c r="K132" s="13" t="str">
        <f aca="false">IF($A132="","",IF(AND(OR($G132="Valide",$G132="À renouveler"),OR($H132="Reçue",$H132="Non concerné"),OR($I132="Accepté",$I132="Refusé"),$J132="Oui"),"Complet","Incomplet"))</f>
        <v/>
      </c>
      <c r="L132" s="11"/>
    </row>
    <row r="133" customFormat="false" ht="15" hidden="false" customHeight="false" outlineLevel="0" collapsed="false">
      <c r="A133" s="14"/>
      <c r="B133" s="15" t="str">
        <f aca="false">IF($A133="","",IFERROR(INDEX(Adhérents!$B$5:$B$304,MATCH($A133,Adhérents!$A$5:$A$304,0))&amp;"","N° inconnu"))</f>
        <v/>
      </c>
      <c r="C133" s="15" t="str">
        <f aca="false">IF($A133="","",IFERROR(INDEX(Adhérents!$C$5:$C$304,MATCH($A133,Adhérents!$A$5:$A$304,0))&amp;"",""))</f>
        <v/>
      </c>
      <c r="D133" s="13" t="str">
        <f aca="false">IF($A133="","",IFERROR(INDEX(Adhérents!$E$5:$E$304,MATCH($A133,Adhérents!$A$5:$A$304,0)),""))</f>
        <v/>
      </c>
      <c r="E133" s="12"/>
      <c r="F133" s="18" t="str">
        <f aca="false">IF(OR($A133="",$E133=""),"",EDATE($E133,Listes!$O$5))</f>
        <v/>
      </c>
      <c r="G133" s="13" t="str">
        <f aca="true">IF($A133="","",IF($E133="","Manquant",IF($F133&lt;TODAY(),"Périmé",IF($F133&lt;=TODAY()+Listes!$O$6,"À renouveler","Valide"))))</f>
        <v/>
      </c>
      <c r="H133" s="14"/>
      <c r="I133" s="14"/>
      <c r="J133" s="14"/>
      <c r="K133" s="13" t="str">
        <f aca="false">IF($A133="","",IF(AND(OR($G133="Valide",$G133="À renouveler"),OR($H133="Reçue",$H133="Non concerné"),OR($I133="Accepté",$I133="Refusé"),$J133="Oui"),"Complet","Incomplet"))</f>
        <v/>
      </c>
      <c r="L133" s="11"/>
    </row>
    <row r="134" customFormat="false" ht="15" hidden="false" customHeight="false" outlineLevel="0" collapsed="false">
      <c r="A134" s="14"/>
      <c r="B134" s="15" t="str">
        <f aca="false">IF($A134="","",IFERROR(INDEX(Adhérents!$B$5:$B$304,MATCH($A134,Adhérents!$A$5:$A$304,0))&amp;"","N° inconnu"))</f>
        <v/>
      </c>
      <c r="C134" s="15" t="str">
        <f aca="false">IF($A134="","",IFERROR(INDEX(Adhérents!$C$5:$C$304,MATCH($A134,Adhérents!$A$5:$A$304,0))&amp;"",""))</f>
        <v/>
      </c>
      <c r="D134" s="13" t="str">
        <f aca="false">IF($A134="","",IFERROR(INDEX(Adhérents!$E$5:$E$304,MATCH($A134,Adhérents!$A$5:$A$304,0)),""))</f>
        <v/>
      </c>
      <c r="E134" s="12"/>
      <c r="F134" s="18" t="str">
        <f aca="false">IF(OR($A134="",$E134=""),"",EDATE($E134,Listes!$O$5))</f>
        <v/>
      </c>
      <c r="G134" s="13" t="str">
        <f aca="true">IF($A134="","",IF($E134="","Manquant",IF($F134&lt;TODAY(),"Périmé",IF($F134&lt;=TODAY()+Listes!$O$6,"À renouveler","Valide"))))</f>
        <v/>
      </c>
      <c r="H134" s="14"/>
      <c r="I134" s="14"/>
      <c r="J134" s="14"/>
      <c r="K134" s="13" t="str">
        <f aca="false">IF($A134="","",IF(AND(OR($G134="Valide",$G134="À renouveler"),OR($H134="Reçue",$H134="Non concerné"),OR($I134="Accepté",$I134="Refusé"),$J134="Oui"),"Complet","Incomplet"))</f>
        <v/>
      </c>
      <c r="L134" s="11"/>
    </row>
    <row r="135" customFormat="false" ht="15" hidden="false" customHeight="false" outlineLevel="0" collapsed="false">
      <c r="A135" s="14"/>
      <c r="B135" s="15" t="str">
        <f aca="false">IF($A135="","",IFERROR(INDEX(Adhérents!$B$5:$B$304,MATCH($A135,Adhérents!$A$5:$A$304,0))&amp;"","N° inconnu"))</f>
        <v/>
      </c>
      <c r="C135" s="15" t="str">
        <f aca="false">IF($A135="","",IFERROR(INDEX(Adhérents!$C$5:$C$304,MATCH($A135,Adhérents!$A$5:$A$304,0))&amp;"",""))</f>
        <v/>
      </c>
      <c r="D135" s="13" t="str">
        <f aca="false">IF($A135="","",IFERROR(INDEX(Adhérents!$E$5:$E$304,MATCH($A135,Adhérents!$A$5:$A$304,0)),""))</f>
        <v/>
      </c>
      <c r="E135" s="12"/>
      <c r="F135" s="18" t="str">
        <f aca="false">IF(OR($A135="",$E135=""),"",EDATE($E135,Listes!$O$5))</f>
        <v/>
      </c>
      <c r="G135" s="13" t="str">
        <f aca="true">IF($A135="","",IF($E135="","Manquant",IF($F135&lt;TODAY(),"Périmé",IF($F135&lt;=TODAY()+Listes!$O$6,"À renouveler","Valide"))))</f>
        <v/>
      </c>
      <c r="H135" s="14"/>
      <c r="I135" s="14"/>
      <c r="J135" s="14"/>
      <c r="K135" s="13" t="str">
        <f aca="false">IF($A135="","",IF(AND(OR($G135="Valide",$G135="À renouveler"),OR($H135="Reçue",$H135="Non concerné"),OR($I135="Accepté",$I135="Refusé"),$J135="Oui"),"Complet","Incomplet"))</f>
        <v/>
      </c>
      <c r="L135" s="11"/>
    </row>
    <row r="136" customFormat="false" ht="15" hidden="false" customHeight="false" outlineLevel="0" collapsed="false">
      <c r="A136" s="14"/>
      <c r="B136" s="15" t="str">
        <f aca="false">IF($A136="","",IFERROR(INDEX(Adhérents!$B$5:$B$304,MATCH($A136,Adhérents!$A$5:$A$304,0))&amp;"","N° inconnu"))</f>
        <v/>
      </c>
      <c r="C136" s="15" t="str">
        <f aca="false">IF($A136="","",IFERROR(INDEX(Adhérents!$C$5:$C$304,MATCH($A136,Adhérents!$A$5:$A$304,0))&amp;"",""))</f>
        <v/>
      </c>
      <c r="D136" s="13" t="str">
        <f aca="false">IF($A136="","",IFERROR(INDEX(Adhérents!$E$5:$E$304,MATCH($A136,Adhérents!$A$5:$A$304,0)),""))</f>
        <v/>
      </c>
      <c r="E136" s="12"/>
      <c r="F136" s="18" t="str">
        <f aca="false">IF(OR($A136="",$E136=""),"",EDATE($E136,Listes!$O$5))</f>
        <v/>
      </c>
      <c r="G136" s="13" t="str">
        <f aca="true">IF($A136="","",IF($E136="","Manquant",IF($F136&lt;TODAY(),"Périmé",IF($F136&lt;=TODAY()+Listes!$O$6,"À renouveler","Valide"))))</f>
        <v/>
      </c>
      <c r="H136" s="14"/>
      <c r="I136" s="14"/>
      <c r="J136" s="14"/>
      <c r="K136" s="13" t="str">
        <f aca="false">IF($A136="","",IF(AND(OR($G136="Valide",$G136="À renouveler"),OR($H136="Reçue",$H136="Non concerné"),OR($I136="Accepté",$I136="Refusé"),$J136="Oui"),"Complet","Incomplet"))</f>
        <v/>
      </c>
      <c r="L136" s="11"/>
    </row>
    <row r="137" customFormat="false" ht="15" hidden="false" customHeight="false" outlineLevel="0" collapsed="false">
      <c r="A137" s="14"/>
      <c r="B137" s="15" t="str">
        <f aca="false">IF($A137="","",IFERROR(INDEX(Adhérents!$B$5:$B$304,MATCH($A137,Adhérents!$A$5:$A$304,0))&amp;"","N° inconnu"))</f>
        <v/>
      </c>
      <c r="C137" s="15" t="str">
        <f aca="false">IF($A137="","",IFERROR(INDEX(Adhérents!$C$5:$C$304,MATCH($A137,Adhérents!$A$5:$A$304,0))&amp;"",""))</f>
        <v/>
      </c>
      <c r="D137" s="13" t="str">
        <f aca="false">IF($A137="","",IFERROR(INDEX(Adhérents!$E$5:$E$304,MATCH($A137,Adhérents!$A$5:$A$304,0)),""))</f>
        <v/>
      </c>
      <c r="E137" s="12"/>
      <c r="F137" s="18" t="str">
        <f aca="false">IF(OR($A137="",$E137=""),"",EDATE($E137,Listes!$O$5))</f>
        <v/>
      </c>
      <c r="G137" s="13" t="str">
        <f aca="true">IF($A137="","",IF($E137="","Manquant",IF($F137&lt;TODAY(),"Périmé",IF($F137&lt;=TODAY()+Listes!$O$6,"À renouveler","Valide"))))</f>
        <v/>
      </c>
      <c r="H137" s="14"/>
      <c r="I137" s="14"/>
      <c r="J137" s="14"/>
      <c r="K137" s="13" t="str">
        <f aca="false">IF($A137="","",IF(AND(OR($G137="Valide",$G137="À renouveler"),OR($H137="Reçue",$H137="Non concerné"),OR($I137="Accepté",$I137="Refusé"),$J137="Oui"),"Complet","Incomplet"))</f>
        <v/>
      </c>
      <c r="L137" s="11"/>
    </row>
    <row r="138" customFormat="false" ht="15" hidden="false" customHeight="false" outlineLevel="0" collapsed="false">
      <c r="A138" s="14"/>
      <c r="B138" s="15" t="str">
        <f aca="false">IF($A138="","",IFERROR(INDEX(Adhérents!$B$5:$B$304,MATCH($A138,Adhérents!$A$5:$A$304,0))&amp;"","N° inconnu"))</f>
        <v/>
      </c>
      <c r="C138" s="15" t="str">
        <f aca="false">IF($A138="","",IFERROR(INDEX(Adhérents!$C$5:$C$304,MATCH($A138,Adhérents!$A$5:$A$304,0))&amp;"",""))</f>
        <v/>
      </c>
      <c r="D138" s="13" t="str">
        <f aca="false">IF($A138="","",IFERROR(INDEX(Adhérents!$E$5:$E$304,MATCH($A138,Adhérents!$A$5:$A$304,0)),""))</f>
        <v/>
      </c>
      <c r="E138" s="12"/>
      <c r="F138" s="18" t="str">
        <f aca="false">IF(OR($A138="",$E138=""),"",EDATE($E138,Listes!$O$5))</f>
        <v/>
      </c>
      <c r="G138" s="13" t="str">
        <f aca="true">IF($A138="","",IF($E138="","Manquant",IF($F138&lt;TODAY(),"Périmé",IF($F138&lt;=TODAY()+Listes!$O$6,"À renouveler","Valide"))))</f>
        <v/>
      </c>
      <c r="H138" s="14"/>
      <c r="I138" s="14"/>
      <c r="J138" s="14"/>
      <c r="K138" s="13" t="str">
        <f aca="false">IF($A138="","",IF(AND(OR($G138="Valide",$G138="À renouveler"),OR($H138="Reçue",$H138="Non concerné"),OR($I138="Accepté",$I138="Refusé"),$J138="Oui"),"Complet","Incomplet"))</f>
        <v/>
      </c>
      <c r="L138" s="11"/>
    </row>
    <row r="139" customFormat="false" ht="15" hidden="false" customHeight="false" outlineLevel="0" collapsed="false">
      <c r="A139" s="14"/>
      <c r="B139" s="15" t="str">
        <f aca="false">IF($A139="","",IFERROR(INDEX(Adhérents!$B$5:$B$304,MATCH($A139,Adhérents!$A$5:$A$304,0))&amp;"","N° inconnu"))</f>
        <v/>
      </c>
      <c r="C139" s="15" t="str">
        <f aca="false">IF($A139="","",IFERROR(INDEX(Adhérents!$C$5:$C$304,MATCH($A139,Adhérents!$A$5:$A$304,0))&amp;"",""))</f>
        <v/>
      </c>
      <c r="D139" s="13" t="str">
        <f aca="false">IF($A139="","",IFERROR(INDEX(Adhérents!$E$5:$E$304,MATCH($A139,Adhérents!$A$5:$A$304,0)),""))</f>
        <v/>
      </c>
      <c r="E139" s="12"/>
      <c r="F139" s="18" t="str">
        <f aca="false">IF(OR($A139="",$E139=""),"",EDATE($E139,Listes!$O$5))</f>
        <v/>
      </c>
      <c r="G139" s="13" t="str">
        <f aca="true">IF($A139="","",IF($E139="","Manquant",IF($F139&lt;TODAY(),"Périmé",IF($F139&lt;=TODAY()+Listes!$O$6,"À renouveler","Valide"))))</f>
        <v/>
      </c>
      <c r="H139" s="14"/>
      <c r="I139" s="14"/>
      <c r="J139" s="14"/>
      <c r="K139" s="13" t="str">
        <f aca="false">IF($A139="","",IF(AND(OR($G139="Valide",$G139="À renouveler"),OR($H139="Reçue",$H139="Non concerné"),OR($I139="Accepté",$I139="Refusé"),$J139="Oui"),"Complet","Incomplet"))</f>
        <v/>
      </c>
      <c r="L139" s="11"/>
    </row>
    <row r="140" customFormat="false" ht="15" hidden="false" customHeight="false" outlineLevel="0" collapsed="false">
      <c r="A140" s="14"/>
      <c r="B140" s="15" t="str">
        <f aca="false">IF($A140="","",IFERROR(INDEX(Adhérents!$B$5:$B$304,MATCH($A140,Adhérents!$A$5:$A$304,0))&amp;"","N° inconnu"))</f>
        <v/>
      </c>
      <c r="C140" s="15" t="str">
        <f aca="false">IF($A140="","",IFERROR(INDEX(Adhérents!$C$5:$C$304,MATCH($A140,Adhérents!$A$5:$A$304,0))&amp;"",""))</f>
        <v/>
      </c>
      <c r="D140" s="13" t="str">
        <f aca="false">IF($A140="","",IFERROR(INDEX(Adhérents!$E$5:$E$304,MATCH($A140,Adhérents!$A$5:$A$304,0)),""))</f>
        <v/>
      </c>
      <c r="E140" s="12"/>
      <c r="F140" s="18" t="str">
        <f aca="false">IF(OR($A140="",$E140=""),"",EDATE($E140,Listes!$O$5))</f>
        <v/>
      </c>
      <c r="G140" s="13" t="str">
        <f aca="true">IF($A140="","",IF($E140="","Manquant",IF($F140&lt;TODAY(),"Périmé",IF($F140&lt;=TODAY()+Listes!$O$6,"À renouveler","Valide"))))</f>
        <v/>
      </c>
      <c r="H140" s="14"/>
      <c r="I140" s="14"/>
      <c r="J140" s="14"/>
      <c r="K140" s="13" t="str">
        <f aca="false">IF($A140="","",IF(AND(OR($G140="Valide",$G140="À renouveler"),OR($H140="Reçue",$H140="Non concerné"),OR($I140="Accepté",$I140="Refusé"),$J140="Oui"),"Complet","Incomplet"))</f>
        <v/>
      </c>
      <c r="L140" s="11"/>
    </row>
    <row r="141" customFormat="false" ht="15" hidden="false" customHeight="false" outlineLevel="0" collapsed="false">
      <c r="A141" s="14"/>
      <c r="B141" s="15" t="str">
        <f aca="false">IF($A141="","",IFERROR(INDEX(Adhérents!$B$5:$B$304,MATCH($A141,Adhérents!$A$5:$A$304,0))&amp;"","N° inconnu"))</f>
        <v/>
      </c>
      <c r="C141" s="15" t="str">
        <f aca="false">IF($A141="","",IFERROR(INDEX(Adhérents!$C$5:$C$304,MATCH($A141,Adhérents!$A$5:$A$304,0))&amp;"",""))</f>
        <v/>
      </c>
      <c r="D141" s="13" t="str">
        <f aca="false">IF($A141="","",IFERROR(INDEX(Adhérents!$E$5:$E$304,MATCH($A141,Adhérents!$A$5:$A$304,0)),""))</f>
        <v/>
      </c>
      <c r="E141" s="12"/>
      <c r="F141" s="18" t="str">
        <f aca="false">IF(OR($A141="",$E141=""),"",EDATE($E141,Listes!$O$5))</f>
        <v/>
      </c>
      <c r="G141" s="13" t="str">
        <f aca="true">IF($A141="","",IF($E141="","Manquant",IF($F141&lt;TODAY(),"Périmé",IF($F141&lt;=TODAY()+Listes!$O$6,"À renouveler","Valide"))))</f>
        <v/>
      </c>
      <c r="H141" s="14"/>
      <c r="I141" s="14"/>
      <c r="J141" s="14"/>
      <c r="K141" s="13" t="str">
        <f aca="false">IF($A141="","",IF(AND(OR($G141="Valide",$G141="À renouveler"),OR($H141="Reçue",$H141="Non concerné"),OR($I141="Accepté",$I141="Refusé"),$J141="Oui"),"Complet","Incomplet"))</f>
        <v/>
      </c>
      <c r="L141" s="11"/>
    </row>
    <row r="142" customFormat="false" ht="15" hidden="false" customHeight="false" outlineLevel="0" collapsed="false">
      <c r="A142" s="14"/>
      <c r="B142" s="15" t="str">
        <f aca="false">IF($A142="","",IFERROR(INDEX(Adhérents!$B$5:$B$304,MATCH($A142,Adhérents!$A$5:$A$304,0))&amp;"","N° inconnu"))</f>
        <v/>
      </c>
      <c r="C142" s="15" t="str">
        <f aca="false">IF($A142="","",IFERROR(INDEX(Adhérents!$C$5:$C$304,MATCH($A142,Adhérents!$A$5:$A$304,0))&amp;"",""))</f>
        <v/>
      </c>
      <c r="D142" s="13" t="str">
        <f aca="false">IF($A142="","",IFERROR(INDEX(Adhérents!$E$5:$E$304,MATCH($A142,Adhérents!$A$5:$A$304,0)),""))</f>
        <v/>
      </c>
      <c r="E142" s="12"/>
      <c r="F142" s="18" t="str">
        <f aca="false">IF(OR($A142="",$E142=""),"",EDATE($E142,Listes!$O$5))</f>
        <v/>
      </c>
      <c r="G142" s="13" t="str">
        <f aca="true">IF($A142="","",IF($E142="","Manquant",IF($F142&lt;TODAY(),"Périmé",IF($F142&lt;=TODAY()+Listes!$O$6,"À renouveler","Valide"))))</f>
        <v/>
      </c>
      <c r="H142" s="14"/>
      <c r="I142" s="14"/>
      <c r="J142" s="14"/>
      <c r="K142" s="13" t="str">
        <f aca="false">IF($A142="","",IF(AND(OR($G142="Valide",$G142="À renouveler"),OR($H142="Reçue",$H142="Non concerné"),OR($I142="Accepté",$I142="Refusé"),$J142="Oui"),"Complet","Incomplet"))</f>
        <v/>
      </c>
      <c r="L142" s="11"/>
    </row>
    <row r="143" customFormat="false" ht="15" hidden="false" customHeight="false" outlineLevel="0" collapsed="false">
      <c r="A143" s="14"/>
      <c r="B143" s="15" t="str">
        <f aca="false">IF($A143="","",IFERROR(INDEX(Adhérents!$B$5:$B$304,MATCH($A143,Adhérents!$A$5:$A$304,0))&amp;"","N° inconnu"))</f>
        <v/>
      </c>
      <c r="C143" s="15" t="str">
        <f aca="false">IF($A143="","",IFERROR(INDEX(Adhérents!$C$5:$C$304,MATCH($A143,Adhérents!$A$5:$A$304,0))&amp;"",""))</f>
        <v/>
      </c>
      <c r="D143" s="13" t="str">
        <f aca="false">IF($A143="","",IFERROR(INDEX(Adhérents!$E$5:$E$304,MATCH($A143,Adhérents!$A$5:$A$304,0)),""))</f>
        <v/>
      </c>
      <c r="E143" s="12"/>
      <c r="F143" s="18" t="str">
        <f aca="false">IF(OR($A143="",$E143=""),"",EDATE($E143,Listes!$O$5))</f>
        <v/>
      </c>
      <c r="G143" s="13" t="str">
        <f aca="true">IF($A143="","",IF($E143="","Manquant",IF($F143&lt;TODAY(),"Périmé",IF($F143&lt;=TODAY()+Listes!$O$6,"À renouveler","Valide"))))</f>
        <v/>
      </c>
      <c r="H143" s="14"/>
      <c r="I143" s="14"/>
      <c r="J143" s="14"/>
      <c r="K143" s="13" t="str">
        <f aca="false">IF($A143="","",IF(AND(OR($G143="Valide",$G143="À renouveler"),OR($H143="Reçue",$H143="Non concerné"),OR($I143="Accepté",$I143="Refusé"),$J143="Oui"),"Complet","Incomplet"))</f>
        <v/>
      </c>
      <c r="L143" s="11"/>
    </row>
    <row r="144" customFormat="false" ht="15" hidden="false" customHeight="false" outlineLevel="0" collapsed="false">
      <c r="A144" s="14"/>
      <c r="B144" s="15" t="str">
        <f aca="false">IF($A144="","",IFERROR(INDEX(Adhérents!$B$5:$B$304,MATCH($A144,Adhérents!$A$5:$A$304,0))&amp;"","N° inconnu"))</f>
        <v/>
      </c>
      <c r="C144" s="15" t="str">
        <f aca="false">IF($A144="","",IFERROR(INDEX(Adhérents!$C$5:$C$304,MATCH($A144,Adhérents!$A$5:$A$304,0))&amp;"",""))</f>
        <v/>
      </c>
      <c r="D144" s="13" t="str">
        <f aca="false">IF($A144="","",IFERROR(INDEX(Adhérents!$E$5:$E$304,MATCH($A144,Adhérents!$A$5:$A$304,0)),""))</f>
        <v/>
      </c>
      <c r="E144" s="12"/>
      <c r="F144" s="18" t="str">
        <f aca="false">IF(OR($A144="",$E144=""),"",EDATE($E144,Listes!$O$5))</f>
        <v/>
      </c>
      <c r="G144" s="13" t="str">
        <f aca="true">IF($A144="","",IF($E144="","Manquant",IF($F144&lt;TODAY(),"Périmé",IF($F144&lt;=TODAY()+Listes!$O$6,"À renouveler","Valide"))))</f>
        <v/>
      </c>
      <c r="H144" s="14"/>
      <c r="I144" s="14"/>
      <c r="J144" s="14"/>
      <c r="K144" s="13" t="str">
        <f aca="false">IF($A144="","",IF(AND(OR($G144="Valide",$G144="À renouveler"),OR($H144="Reçue",$H144="Non concerné"),OR($I144="Accepté",$I144="Refusé"),$J144="Oui"),"Complet","Incomplet"))</f>
        <v/>
      </c>
      <c r="L144" s="11"/>
    </row>
    <row r="145" customFormat="false" ht="15" hidden="false" customHeight="false" outlineLevel="0" collapsed="false">
      <c r="A145" s="14"/>
      <c r="B145" s="15" t="str">
        <f aca="false">IF($A145="","",IFERROR(INDEX(Adhérents!$B$5:$B$304,MATCH($A145,Adhérents!$A$5:$A$304,0))&amp;"","N° inconnu"))</f>
        <v/>
      </c>
      <c r="C145" s="15" t="str">
        <f aca="false">IF($A145="","",IFERROR(INDEX(Adhérents!$C$5:$C$304,MATCH($A145,Adhérents!$A$5:$A$304,0))&amp;"",""))</f>
        <v/>
      </c>
      <c r="D145" s="13" t="str">
        <f aca="false">IF($A145="","",IFERROR(INDEX(Adhérents!$E$5:$E$304,MATCH($A145,Adhérents!$A$5:$A$304,0)),""))</f>
        <v/>
      </c>
      <c r="E145" s="12"/>
      <c r="F145" s="18" t="str">
        <f aca="false">IF(OR($A145="",$E145=""),"",EDATE($E145,Listes!$O$5))</f>
        <v/>
      </c>
      <c r="G145" s="13" t="str">
        <f aca="true">IF($A145="","",IF($E145="","Manquant",IF($F145&lt;TODAY(),"Périmé",IF($F145&lt;=TODAY()+Listes!$O$6,"À renouveler","Valide"))))</f>
        <v/>
      </c>
      <c r="H145" s="14"/>
      <c r="I145" s="14"/>
      <c r="J145" s="14"/>
      <c r="K145" s="13" t="str">
        <f aca="false">IF($A145="","",IF(AND(OR($G145="Valide",$G145="À renouveler"),OR($H145="Reçue",$H145="Non concerné"),OR($I145="Accepté",$I145="Refusé"),$J145="Oui"),"Complet","Incomplet"))</f>
        <v/>
      </c>
      <c r="L145" s="11"/>
    </row>
    <row r="146" customFormat="false" ht="15" hidden="false" customHeight="false" outlineLevel="0" collapsed="false">
      <c r="A146" s="14"/>
      <c r="B146" s="15" t="str">
        <f aca="false">IF($A146="","",IFERROR(INDEX(Adhérents!$B$5:$B$304,MATCH($A146,Adhérents!$A$5:$A$304,0))&amp;"","N° inconnu"))</f>
        <v/>
      </c>
      <c r="C146" s="15" t="str">
        <f aca="false">IF($A146="","",IFERROR(INDEX(Adhérents!$C$5:$C$304,MATCH($A146,Adhérents!$A$5:$A$304,0))&amp;"",""))</f>
        <v/>
      </c>
      <c r="D146" s="13" t="str">
        <f aca="false">IF($A146="","",IFERROR(INDEX(Adhérents!$E$5:$E$304,MATCH($A146,Adhérents!$A$5:$A$304,0)),""))</f>
        <v/>
      </c>
      <c r="E146" s="12"/>
      <c r="F146" s="18" t="str">
        <f aca="false">IF(OR($A146="",$E146=""),"",EDATE($E146,Listes!$O$5))</f>
        <v/>
      </c>
      <c r="G146" s="13" t="str">
        <f aca="true">IF($A146="","",IF($E146="","Manquant",IF($F146&lt;TODAY(),"Périmé",IF($F146&lt;=TODAY()+Listes!$O$6,"À renouveler","Valide"))))</f>
        <v/>
      </c>
      <c r="H146" s="14"/>
      <c r="I146" s="14"/>
      <c r="J146" s="14"/>
      <c r="K146" s="13" t="str">
        <f aca="false">IF($A146="","",IF(AND(OR($G146="Valide",$G146="À renouveler"),OR($H146="Reçue",$H146="Non concerné"),OR($I146="Accepté",$I146="Refusé"),$J146="Oui"),"Complet","Incomplet"))</f>
        <v/>
      </c>
      <c r="L146" s="11"/>
    </row>
    <row r="147" customFormat="false" ht="15" hidden="false" customHeight="false" outlineLevel="0" collapsed="false">
      <c r="A147" s="14"/>
      <c r="B147" s="15" t="str">
        <f aca="false">IF($A147="","",IFERROR(INDEX(Adhérents!$B$5:$B$304,MATCH($A147,Adhérents!$A$5:$A$304,0))&amp;"","N° inconnu"))</f>
        <v/>
      </c>
      <c r="C147" s="15" t="str">
        <f aca="false">IF($A147="","",IFERROR(INDEX(Adhérents!$C$5:$C$304,MATCH($A147,Adhérents!$A$5:$A$304,0))&amp;"",""))</f>
        <v/>
      </c>
      <c r="D147" s="13" t="str">
        <f aca="false">IF($A147="","",IFERROR(INDEX(Adhérents!$E$5:$E$304,MATCH($A147,Adhérents!$A$5:$A$304,0)),""))</f>
        <v/>
      </c>
      <c r="E147" s="12"/>
      <c r="F147" s="18" t="str">
        <f aca="false">IF(OR($A147="",$E147=""),"",EDATE($E147,Listes!$O$5))</f>
        <v/>
      </c>
      <c r="G147" s="13" t="str">
        <f aca="true">IF($A147="","",IF($E147="","Manquant",IF($F147&lt;TODAY(),"Périmé",IF($F147&lt;=TODAY()+Listes!$O$6,"À renouveler","Valide"))))</f>
        <v/>
      </c>
      <c r="H147" s="14"/>
      <c r="I147" s="14"/>
      <c r="J147" s="14"/>
      <c r="K147" s="13" t="str">
        <f aca="false">IF($A147="","",IF(AND(OR($G147="Valide",$G147="À renouveler"),OR($H147="Reçue",$H147="Non concerné"),OR($I147="Accepté",$I147="Refusé"),$J147="Oui"),"Complet","Incomplet"))</f>
        <v/>
      </c>
      <c r="L147" s="11"/>
    </row>
    <row r="148" customFormat="false" ht="15" hidden="false" customHeight="false" outlineLevel="0" collapsed="false">
      <c r="A148" s="14"/>
      <c r="B148" s="15" t="str">
        <f aca="false">IF($A148="","",IFERROR(INDEX(Adhérents!$B$5:$B$304,MATCH($A148,Adhérents!$A$5:$A$304,0))&amp;"","N° inconnu"))</f>
        <v/>
      </c>
      <c r="C148" s="15" t="str">
        <f aca="false">IF($A148="","",IFERROR(INDEX(Adhérents!$C$5:$C$304,MATCH($A148,Adhérents!$A$5:$A$304,0))&amp;"",""))</f>
        <v/>
      </c>
      <c r="D148" s="13" t="str">
        <f aca="false">IF($A148="","",IFERROR(INDEX(Adhérents!$E$5:$E$304,MATCH($A148,Adhérents!$A$5:$A$304,0)),""))</f>
        <v/>
      </c>
      <c r="E148" s="12"/>
      <c r="F148" s="18" t="str">
        <f aca="false">IF(OR($A148="",$E148=""),"",EDATE($E148,Listes!$O$5))</f>
        <v/>
      </c>
      <c r="G148" s="13" t="str">
        <f aca="true">IF($A148="","",IF($E148="","Manquant",IF($F148&lt;TODAY(),"Périmé",IF($F148&lt;=TODAY()+Listes!$O$6,"À renouveler","Valide"))))</f>
        <v/>
      </c>
      <c r="H148" s="14"/>
      <c r="I148" s="14"/>
      <c r="J148" s="14"/>
      <c r="K148" s="13" t="str">
        <f aca="false">IF($A148="","",IF(AND(OR($G148="Valide",$G148="À renouveler"),OR($H148="Reçue",$H148="Non concerné"),OR($I148="Accepté",$I148="Refusé"),$J148="Oui"),"Complet","Incomplet"))</f>
        <v/>
      </c>
      <c r="L148" s="11"/>
    </row>
    <row r="149" customFormat="false" ht="15" hidden="false" customHeight="false" outlineLevel="0" collapsed="false">
      <c r="A149" s="14"/>
      <c r="B149" s="15" t="str">
        <f aca="false">IF($A149="","",IFERROR(INDEX(Adhérents!$B$5:$B$304,MATCH($A149,Adhérents!$A$5:$A$304,0))&amp;"","N° inconnu"))</f>
        <v/>
      </c>
      <c r="C149" s="15" t="str">
        <f aca="false">IF($A149="","",IFERROR(INDEX(Adhérents!$C$5:$C$304,MATCH($A149,Adhérents!$A$5:$A$304,0))&amp;"",""))</f>
        <v/>
      </c>
      <c r="D149" s="13" t="str">
        <f aca="false">IF($A149="","",IFERROR(INDEX(Adhérents!$E$5:$E$304,MATCH($A149,Adhérents!$A$5:$A$304,0)),""))</f>
        <v/>
      </c>
      <c r="E149" s="12"/>
      <c r="F149" s="18" t="str">
        <f aca="false">IF(OR($A149="",$E149=""),"",EDATE($E149,Listes!$O$5))</f>
        <v/>
      </c>
      <c r="G149" s="13" t="str">
        <f aca="true">IF($A149="","",IF($E149="","Manquant",IF($F149&lt;TODAY(),"Périmé",IF($F149&lt;=TODAY()+Listes!$O$6,"À renouveler","Valide"))))</f>
        <v/>
      </c>
      <c r="H149" s="14"/>
      <c r="I149" s="14"/>
      <c r="J149" s="14"/>
      <c r="K149" s="13" t="str">
        <f aca="false">IF($A149="","",IF(AND(OR($G149="Valide",$G149="À renouveler"),OR($H149="Reçue",$H149="Non concerné"),OR($I149="Accepté",$I149="Refusé"),$J149="Oui"),"Complet","Incomplet"))</f>
        <v/>
      </c>
      <c r="L149" s="11"/>
    </row>
    <row r="150" customFormat="false" ht="15" hidden="false" customHeight="false" outlineLevel="0" collapsed="false">
      <c r="A150" s="14"/>
      <c r="B150" s="15" t="str">
        <f aca="false">IF($A150="","",IFERROR(INDEX(Adhérents!$B$5:$B$304,MATCH($A150,Adhérents!$A$5:$A$304,0))&amp;"","N° inconnu"))</f>
        <v/>
      </c>
      <c r="C150" s="15" t="str">
        <f aca="false">IF($A150="","",IFERROR(INDEX(Adhérents!$C$5:$C$304,MATCH($A150,Adhérents!$A$5:$A$304,0))&amp;"",""))</f>
        <v/>
      </c>
      <c r="D150" s="13" t="str">
        <f aca="false">IF($A150="","",IFERROR(INDEX(Adhérents!$E$5:$E$304,MATCH($A150,Adhérents!$A$5:$A$304,0)),""))</f>
        <v/>
      </c>
      <c r="E150" s="12"/>
      <c r="F150" s="18" t="str">
        <f aca="false">IF(OR($A150="",$E150=""),"",EDATE($E150,Listes!$O$5))</f>
        <v/>
      </c>
      <c r="G150" s="13" t="str">
        <f aca="true">IF($A150="","",IF($E150="","Manquant",IF($F150&lt;TODAY(),"Périmé",IF($F150&lt;=TODAY()+Listes!$O$6,"À renouveler","Valide"))))</f>
        <v/>
      </c>
      <c r="H150" s="14"/>
      <c r="I150" s="14"/>
      <c r="J150" s="14"/>
      <c r="K150" s="13" t="str">
        <f aca="false">IF($A150="","",IF(AND(OR($G150="Valide",$G150="À renouveler"),OR($H150="Reçue",$H150="Non concerné"),OR($I150="Accepté",$I150="Refusé"),$J150="Oui"),"Complet","Incomplet"))</f>
        <v/>
      </c>
      <c r="L150" s="11"/>
    </row>
    <row r="151" customFormat="false" ht="15" hidden="false" customHeight="false" outlineLevel="0" collapsed="false">
      <c r="A151" s="14"/>
      <c r="B151" s="15" t="str">
        <f aca="false">IF($A151="","",IFERROR(INDEX(Adhérents!$B$5:$B$304,MATCH($A151,Adhérents!$A$5:$A$304,0))&amp;"","N° inconnu"))</f>
        <v/>
      </c>
      <c r="C151" s="15" t="str">
        <f aca="false">IF($A151="","",IFERROR(INDEX(Adhérents!$C$5:$C$304,MATCH($A151,Adhérents!$A$5:$A$304,0))&amp;"",""))</f>
        <v/>
      </c>
      <c r="D151" s="13" t="str">
        <f aca="false">IF($A151="","",IFERROR(INDEX(Adhérents!$E$5:$E$304,MATCH($A151,Adhérents!$A$5:$A$304,0)),""))</f>
        <v/>
      </c>
      <c r="E151" s="12"/>
      <c r="F151" s="18" t="str">
        <f aca="false">IF(OR($A151="",$E151=""),"",EDATE($E151,Listes!$O$5))</f>
        <v/>
      </c>
      <c r="G151" s="13" t="str">
        <f aca="true">IF($A151="","",IF($E151="","Manquant",IF($F151&lt;TODAY(),"Périmé",IF($F151&lt;=TODAY()+Listes!$O$6,"À renouveler","Valide"))))</f>
        <v/>
      </c>
      <c r="H151" s="14"/>
      <c r="I151" s="14"/>
      <c r="J151" s="14"/>
      <c r="K151" s="13" t="str">
        <f aca="false">IF($A151="","",IF(AND(OR($G151="Valide",$G151="À renouveler"),OR($H151="Reçue",$H151="Non concerné"),OR($I151="Accepté",$I151="Refusé"),$J151="Oui"),"Complet","Incomplet"))</f>
        <v/>
      </c>
      <c r="L151" s="11"/>
    </row>
    <row r="152" customFormat="false" ht="15" hidden="false" customHeight="false" outlineLevel="0" collapsed="false">
      <c r="A152" s="14"/>
      <c r="B152" s="15" t="str">
        <f aca="false">IF($A152="","",IFERROR(INDEX(Adhérents!$B$5:$B$304,MATCH($A152,Adhérents!$A$5:$A$304,0))&amp;"","N° inconnu"))</f>
        <v/>
      </c>
      <c r="C152" s="15" t="str">
        <f aca="false">IF($A152="","",IFERROR(INDEX(Adhérents!$C$5:$C$304,MATCH($A152,Adhérents!$A$5:$A$304,0))&amp;"",""))</f>
        <v/>
      </c>
      <c r="D152" s="13" t="str">
        <f aca="false">IF($A152="","",IFERROR(INDEX(Adhérents!$E$5:$E$304,MATCH($A152,Adhérents!$A$5:$A$304,0)),""))</f>
        <v/>
      </c>
      <c r="E152" s="12"/>
      <c r="F152" s="18" t="str">
        <f aca="false">IF(OR($A152="",$E152=""),"",EDATE($E152,Listes!$O$5))</f>
        <v/>
      </c>
      <c r="G152" s="13" t="str">
        <f aca="true">IF($A152="","",IF($E152="","Manquant",IF($F152&lt;TODAY(),"Périmé",IF($F152&lt;=TODAY()+Listes!$O$6,"À renouveler","Valide"))))</f>
        <v/>
      </c>
      <c r="H152" s="14"/>
      <c r="I152" s="14"/>
      <c r="J152" s="14"/>
      <c r="K152" s="13" t="str">
        <f aca="false">IF($A152="","",IF(AND(OR($G152="Valide",$G152="À renouveler"),OR($H152="Reçue",$H152="Non concerné"),OR($I152="Accepté",$I152="Refusé"),$J152="Oui"),"Complet","Incomplet"))</f>
        <v/>
      </c>
      <c r="L152" s="11"/>
    </row>
    <row r="153" customFormat="false" ht="15" hidden="false" customHeight="false" outlineLevel="0" collapsed="false">
      <c r="A153" s="14"/>
      <c r="B153" s="15" t="str">
        <f aca="false">IF($A153="","",IFERROR(INDEX(Adhérents!$B$5:$B$304,MATCH($A153,Adhérents!$A$5:$A$304,0))&amp;"","N° inconnu"))</f>
        <v/>
      </c>
      <c r="C153" s="15" t="str">
        <f aca="false">IF($A153="","",IFERROR(INDEX(Adhérents!$C$5:$C$304,MATCH($A153,Adhérents!$A$5:$A$304,0))&amp;"",""))</f>
        <v/>
      </c>
      <c r="D153" s="13" t="str">
        <f aca="false">IF($A153="","",IFERROR(INDEX(Adhérents!$E$5:$E$304,MATCH($A153,Adhérents!$A$5:$A$304,0)),""))</f>
        <v/>
      </c>
      <c r="E153" s="12"/>
      <c r="F153" s="18" t="str">
        <f aca="false">IF(OR($A153="",$E153=""),"",EDATE($E153,Listes!$O$5))</f>
        <v/>
      </c>
      <c r="G153" s="13" t="str">
        <f aca="true">IF($A153="","",IF($E153="","Manquant",IF($F153&lt;TODAY(),"Périmé",IF($F153&lt;=TODAY()+Listes!$O$6,"À renouveler","Valide"))))</f>
        <v/>
      </c>
      <c r="H153" s="14"/>
      <c r="I153" s="14"/>
      <c r="J153" s="14"/>
      <c r="K153" s="13" t="str">
        <f aca="false">IF($A153="","",IF(AND(OR($G153="Valide",$G153="À renouveler"),OR($H153="Reçue",$H153="Non concerné"),OR($I153="Accepté",$I153="Refusé"),$J153="Oui"),"Complet","Incomplet"))</f>
        <v/>
      </c>
      <c r="L153" s="11"/>
    </row>
    <row r="154" customFormat="false" ht="15" hidden="false" customHeight="false" outlineLevel="0" collapsed="false">
      <c r="A154" s="14"/>
      <c r="B154" s="15" t="str">
        <f aca="false">IF($A154="","",IFERROR(INDEX(Adhérents!$B$5:$B$304,MATCH($A154,Adhérents!$A$5:$A$304,0))&amp;"","N° inconnu"))</f>
        <v/>
      </c>
      <c r="C154" s="15" t="str">
        <f aca="false">IF($A154="","",IFERROR(INDEX(Adhérents!$C$5:$C$304,MATCH($A154,Adhérents!$A$5:$A$304,0))&amp;"",""))</f>
        <v/>
      </c>
      <c r="D154" s="13" t="str">
        <f aca="false">IF($A154="","",IFERROR(INDEX(Adhérents!$E$5:$E$304,MATCH($A154,Adhérents!$A$5:$A$304,0)),""))</f>
        <v/>
      </c>
      <c r="E154" s="12"/>
      <c r="F154" s="18" t="str">
        <f aca="false">IF(OR($A154="",$E154=""),"",EDATE($E154,Listes!$O$5))</f>
        <v/>
      </c>
      <c r="G154" s="13" t="str">
        <f aca="true">IF($A154="","",IF($E154="","Manquant",IF($F154&lt;TODAY(),"Périmé",IF($F154&lt;=TODAY()+Listes!$O$6,"À renouveler","Valide"))))</f>
        <v/>
      </c>
      <c r="H154" s="14"/>
      <c r="I154" s="14"/>
      <c r="J154" s="14"/>
      <c r="K154" s="13" t="str">
        <f aca="false">IF($A154="","",IF(AND(OR($G154="Valide",$G154="À renouveler"),OR($H154="Reçue",$H154="Non concerné"),OR($I154="Accepté",$I154="Refusé"),$J154="Oui"),"Complet","Incomplet"))</f>
        <v/>
      </c>
      <c r="L154" s="11"/>
    </row>
    <row r="155" customFormat="false" ht="15" hidden="false" customHeight="false" outlineLevel="0" collapsed="false">
      <c r="A155" s="14"/>
      <c r="B155" s="15" t="str">
        <f aca="false">IF($A155="","",IFERROR(INDEX(Adhérents!$B$5:$B$304,MATCH($A155,Adhérents!$A$5:$A$304,0))&amp;"","N° inconnu"))</f>
        <v/>
      </c>
      <c r="C155" s="15" t="str">
        <f aca="false">IF($A155="","",IFERROR(INDEX(Adhérents!$C$5:$C$304,MATCH($A155,Adhérents!$A$5:$A$304,0))&amp;"",""))</f>
        <v/>
      </c>
      <c r="D155" s="13" t="str">
        <f aca="false">IF($A155="","",IFERROR(INDEX(Adhérents!$E$5:$E$304,MATCH($A155,Adhérents!$A$5:$A$304,0)),""))</f>
        <v/>
      </c>
      <c r="E155" s="12"/>
      <c r="F155" s="18" t="str">
        <f aca="false">IF(OR($A155="",$E155=""),"",EDATE($E155,Listes!$O$5))</f>
        <v/>
      </c>
      <c r="G155" s="13" t="str">
        <f aca="true">IF($A155="","",IF($E155="","Manquant",IF($F155&lt;TODAY(),"Périmé",IF($F155&lt;=TODAY()+Listes!$O$6,"À renouveler","Valide"))))</f>
        <v/>
      </c>
      <c r="H155" s="14"/>
      <c r="I155" s="14"/>
      <c r="J155" s="14"/>
      <c r="K155" s="13" t="str">
        <f aca="false">IF($A155="","",IF(AND(OR($G155="Valide",$G155="À renouveler"),OR($H155="Reçue",$H155="Non concerné"),OR($I155="Accepté",$I155="Refusé"),$J155="Oui"),"Complet","Incomplet"))</f>
        <v/>
      </c>
      <c r="L155" s="11"/>
    </row>
    <row r="156" customFormat="false" ht="15" hidden="false" customHeight="false" outlineLevel="0" collapsed="false">
      <c r="A156" s="14"/>
      <c r="B156" s="15" t="str">
        <f aca="false">IF($A156="","",IFERROR(INDEX(Adhérents!$B$5:$B$304,MATCH($A156,Adhérents!$A$5:$A$304,0))&amp;"","N° inconnu"))</f>
        <v/>
      </c>
      <c r="C156" s="15" t="str">
        <f aca="false">IF($A156="","",IFERROR(INDEX(Adhérents!$C$5:$C$304,MATCH($A156,Adhérents!$A$5:$A$304,0))&amp;"",""))</f>
        <v/>
      </c>
      <c r="D156" s="13" t="str">
        <f aca="false">IF($A156="","",IFERROR(INDEX(Adhérents!$E$5:$E$304,MATCH($A156,Adhérents!$A$5:$A$304,0)),""))</f>
        <v/>
      </c>
      <c r="E156" s="12"/>
      <c r="F156" s="18" t="str">
        <f aca="false">IF(OR($A156="",$E156=""),"",EDATE($E156,Listes!$O$5))</f>
        <v/>
      </c>
      <c r="G156" s="13" t="str">
        <f aca="true">IF($A156="","",IF($E156="","Manquant",IF($F156&lt;TODAY(),"Périmé",IF($F156&lt;=TODAY()+Listes!$O$6,"À renouveler","Valide"))))</f>
        <v/>
      </c>
      <c r="H156" s="14"/>
      <c r="I156" s="14"/>
      <c r="J156" s="14"/>
      <c r="K156" s="13" t="str">
        <f aca="false">IF($A156="","",IF(AND(OR($G156="Valide",$G156="À renouveler"),OR($H156="Reçue",$H156="Non concerné"),OR($I156="Accepté",$I156="Refusé"),$J156="Oui"),"Complet","Incomplet"))</f>
        <v/>
      </c>
      <c r="L156" s="11"/>
    </row>
    <row r="157" customFormat="false" ht="15" hidden="false" customHeight="false" outlineLevel="0" collapsed="false">
      <c r="A157" s="14"/>
      <c r="B157" s="15" t="str">
        <f aca="false">IF($A157="","",IFERROR(INDEX(Adhérents!$B$5:$B$304,MATCH($A157,Adhérents!$A$5:$A$304,0))&amp;"","N° inconnu"))</f>
        <v/>
      </c>
      <c r="C157" s="15" t="str">
        <f aca="false">IF($A157="","",IFERROR(INDEX(Adhérents!$C$5:$C$304,MATCH($A157,Adhérents!$A$5:$A$304,0))&amp;"",""))</f>
        <v/>
      </c>
      <c r="D157" s="13" t="str">
        <f aca="false">IF($A157="","",IFERROR(INDEX(Adhérents!$E$5:$E$304,MATCH($A157,Adhérents!$A$5:$A$304,0)),""))</f>
        <v/>
      </c>
      <c r="E157" s="12"/>
      <c r="F157" s="18" t="str">
        <f aca="false">IF(OR($A157="",$E157=""),"",EDATE($E157,Listes!$O$5))</f>
        <v/>
      </c>
      <c r="G157" s="13" t="str">
        <f aca="true">IF($A157="","",IF($E157="","Manquant",IF($F157&lt;TODAY(),"Périmé",IF($F157&lt;=TODAY()+Listes!$O$6,"À renouveler","Valide"))))</f>
        <v/>
      </c>
      <c r="H157" s="14"/>
      <c r="I157" s="14"/>
      <c r="J157" s="14"/>
      <c r="K157" s="13" t="str">
        <f aca="false">IF($A157="","",IF(AND(OR($G157="Valide",$G157="À renouveler"),OR($H157="Reçue",$H157="Non concerné"),OR($I157="Accepté",$I157="Refusé"),$J157="Oui"),"Complet","Incomplet"))</f>
        <v/>
      </c>
      <c r="L157" s="11"/>
    </row>
    <row r="158" customFormat="false" ht="15" hidden="false" customHeight="false" outlineLevel="0" collapsed="false">
      <c r="A158" s="14"/>
      <c r="B158" s="15" t="str">
        <f aca="false">IF($A158="","",IFERROR(INDEX(Adhérents!$B$5:$B$304,MATCH($A158,Adhérents!$A$5:$A$304,0))&amp;"","N° inconnu"))</f>
        <v/>
      </c>
      <c r="C158" s="15" t="str">
        <f aca="false">IF($A158="","",IFERROR(INDEX(Adhérents!$C$5:$C$304,MATCH($A158,Adhérents!$A$5:$A$304,0))&amp;"",""))</f>
        <v/>
      </c>
      <c r="D158" s="13" t="str">
        <f aca="false">IF($A158="","",IFERROR(INDEX(Adhérents!$E$5:$E$304,MATCH($A158,Adhérents!$A$5:$A$304,0)),""))</f>
        <v/>
      </c>
      <c r="E158" s="12"/>
      <c r="F158" s="18" t="str">
        <f aca="false">IF(OR($A158="",$E158=""),"",EDATE($E158,Listes!$O$5))</f>
        <v/>
      </c>
      <c r="G158" s="13" t="str">
        <f aca="true">IF($A158="","",IF($E158="","Manquant",IF($F158&lt;TODAY(),"Périmé",IF($F158&lt;=TODAY()+Listes!$O$6,"À renouveler","Valide"))))</f>
        <v/>
      </c>
      <c r="H158" s="14"/>
      <c r="I158" s="14"/>
      <c r="J158" s="14"/>
      <c r="K158" s="13" t="str">
        <f aca="false">IF($A158="","",IF(AND(OR($G158="Valide",$G158="À renouveler"),OR($H158="Reçue",$H158="Non concerné"),OR($I158="Accepté",$I158="Refusé"),$J158="Oui"),"Complet","Incomplet"))</f>
        <v/>
      </c>
      <c r="L158" s="11"/>
    </row>
    <row r="159" customFormat="false" ht="15" hidden="false" customHeight="false" outlineLevel="0" collapsed="false">
      <c r="A159" s="14"/>
      <c r="B159" s="15" t="str">
        <f aca="false">IF($A159="","",IFERROR(INDEX(Adhérents!$B$5:$B$304,MATCH($A159,Adhérents!$A$5:$A$304,0))&amp;"","N° inconnu"))</f>
        <v/>
      </c>
      <c r="C159" s="15" t="str">
        <f aca="false">IF($A159="","",IFERROR(INDEX(Adhérents!$C$5:$C$304,MATCH($A159,Adhérents!$A$5:$A$304,0))&amp;"",""))</f>
        <v/>
      </c>
      <c r="D159" s="13" t="str">
        <f aca="false">IF($A159="","",IFERROR(INDEX(Adhérents!$E$5:$E$304,MATCH($A159,Adhérents!$A$5:$A$304,0)),""))</f>
        <v/>
      </c>
      <c r="E159" s="12"/>
      <c r="F159" s="18" t="str">
        <f aca="false">IF(OR($A159="",$E159=""),"",EDATE($E159,Listes!$O$5))</f>
        <v/>
      </c>
      <c r="G159" s="13" t="str">
        <f aca="true">IF($A159="","",IF($E159="","Manquant",IF($F159&lt;TODAY(),"Périmé",IF($F159&lt;=TODAY()+Listes!$O$6,"À renouveler","Valide"))))</f>
        <v/>
      </c>
      <c r="H159" s="14"/>
      <c r="I159" s="14"/>
      <c r="J159" s="14"/>
      <c r="K159" s="13" t="str">
        <f aca="false">IF($A159="","",IF(AND(OR($G159="Valide",$G159="À renouveler"),OR($H159="Reçue",$H159="Non concerné"),OR($I159="Accepté",$I159="Refusé"),$J159="Oui"),"Complet","Incomplet"))</f>
        <v/>
      </c>
      <c r="L159" s="11"/>
    </row>
    <row r="160" customFormat="false" ht="15" hidden="false" customHeight="false" outlineLevel="0" collapsed="false">
      <c r="A160" s="14"/>
      <c r="B160" s="15" t="str">
        <f aca="false">IF($A160="","",IFERROR(INDEX(Adhérents!$B$5:$B$304,MATCH($A160,Adhérents!$A$5:$A$304,0))&amp;"","N° inconnu"))</f>
        <v/>
      </c>
      <c r="C160" s="15" t="str">
        <f aca="false">IF($A160="","",IFERROR(INDEX(Adhérents!$C$5:$C$304,MATCH($A160,Adhérents!$A$5:$A$304,0))&amp;"",""))</f>
        <v/>
      </c>
      <c r="D160" s="13" t="str">
        <f aca="false">IF($A160="","",IFERROR(INDEX(Adhérents!$E$5:$E$304,MATCH($A160,Adhérents!$A$5:$A$304,0)),""))</f>
        <v/>
      </c>
      <c r="E160" s="12"/>
      <c r="F160" s="18" t="str">
        <f aca="false">IF(OR($A160="",$E160=""),"",EDATE($E160,Listes!$O$5))</f>
        <v/>
      </c>
      <c r="G160" s="13" t="str">
        <f aca="true">IF($A160="","",IF($E160="","Manquant",IF($F160&lt;TODAY(),"Périmé",IF($F160&lt;=TODAY()+Listes!$O$6,"À renouveler","Valide"))))</f>
        <v/>
      </c>
      <c r="H160" s="14"/>
      <c r="I160" s="14"/>
      <c r="J160" s="14"/>
      <c r="K160" s="13" t="str">
        <f aca="false">IF($A160="","",IF(AND(OR($G160="Valide",$G160="À renouveler"),OR($H160="Reçue",$H160="Non concerné"),OR($I160="Accepté",$I160="Refusé"),$J160="Oui"),"Complet","Incomplet"))</f>
        <v/>
      </c>
      <c r="L160" s="11"/>
    </row>
    <row r="161" customFormat="false" ht="15" hidden="false" customHeight="false" outlineLevel="0" collapsed="false">
      <c r="A161" s="14"/>
      <c r="B161" s="15" t="str">
        <f aca="false">IF($A161="","",IFERROR(INDEX(Adhérents!$B$5:$B$304,MATCH($A161,Adhérents!$A$5:$A$304,0))&amp;"","N° inconnu"))</f>
        <v/>
      </c>
      <c r="C161" s="15" t="str">
        <f aca="false">IF($A161="","",IFERROR(INDEX(Adhérents!$C$5:$C$304,MATCH($A161,Adhérents!$A$5:$A$304,0))&amp;"",""))</f>
        <v/>
      </c>
      <c r="D161" s="13" t="str">
        <f aca="false">IF($A161="","",IFERROR(INDEX(Adhérents!$E$5:$E$304,MATCH($A161,Adhérents!$A$5:$A$304,0)),""))</f>
        <v/>
      </c>
      <c r="E161" s="12"/>
      <c r="F161" s="18" t="str">
        <f aca="false">IF(OR($A161="",$E161=""),"",EDATE($E161,Listes!$O$5))</f>
        <v/>
      </c>
      <c r="G161" s="13" t="str">
        <f aca="true">IF($A161="","",IF($E161="","Manquant",IF($F161&lt;TODAY(),"Périmé",IF($F161&lt;=TODAY()+Listes!$O$6,"À renouveler","Valide"))))</f>
        <v/>
      </c>
      <c r="H161" s="14"/>
      <c r="I161" s="14"/>
      <c r="J161" s="14"/>
      <c r="K161" s="13" t="str">
        <f aca="false">IF($A161="","",IF(AND(OR($G161="Valide",$G161="À renouveler"),OR($H161="Reçue",$H161="Non concerné"),OR($I161="Accepté",$I161="Refusé"),$J161="Oui"),"Complet","Incomplet"))</f>
        <v/>
      </c>
      <c r="L161" s="11"/>
    </row>
    <row r="162" customFormat="false" ht="15" hidden="false" customHeight="false" outlineLevel="0" collapsed="false">
      <c r="A162" s="14"/>
      <c r="B162" s="15" t="str">
        <f aca="false">IF($A162="","",IFERROR(INDEX(Adhérents!$B$5:$B$304,MATCH($A162,Adhérents!$A$5:$A$304,0))&amp;"","N° inconnu"))</f>
        <v/>
      </c>
      <c r="C162" s="15" t="str">
        <f aca="false">IF($A162="","",IFERROR(INDEX(Adhérents!$C$5:$C$304,MATCH($A162,Adhérents!$A$5:$A$304,0))&amp;"",""))</f>
        <v/>
      </c>
      <c r="D162" s="13" t="str">
        <f aca="false">IF($A162="","",IFERROR(INDEX(Adhérents!$E$5:$E$304,MATCH($A162,Adhérents!$A$5:$A$304,0)),""))</f>
        <v/>
      </c>
      <c r="E162" s="12"/>
      <c r="F162" s="18" t="str">
        <f aca="false">IF(OR($A162="",$E162=""),"",EDATE($E162,Listes!$O$5))</f>
        <v/>
      </c>
      <c r="G162" s="13" t="str">
        <f aca="true">IF($A162="","",IF($E162="","Manquant",IF($F162&lt;TODAY(),"Périmé",IF($F162&lt;=TODAY()+Listes!$O$6,"À renouveler","Valide"))))</f>
        <v/>
      </c>
      <c r="H162" s="14"/>
      <c r="I162" s="14"/>
      <c r="J162" s="14"/>
      <c r="K162" s="13" t="str">
        <f aca="false">IF($A162="","",IF(AND(OR($G162="Valide",$G162="À renouveler"),OR($H162="Reçue",$H162="Non concerné"),OR($I162="Accepté",$I162="Refusé"),$J162="Oui"),"Complet","Incomplet"))</f>
        <v/>
      </c>
      <c r="L162" s="11"/>
    </row>
    <row r="163" customFormat="false" ht="15" hidden="false" customHeight="false" outlineLevel="0" collapsed="false">
      <c r="A163" s="14"/>
      <c r="B163" s="15" t="str">
        <f aca="false">IF($A163="","",IFERROR(INDEX(Adhérents!$B$5:$B$304,MATCH($A163,Adhérents!$A$5:$A$304,0))&amp;"","N° inconnu"))</f>
        <v/>
      </c>
      <c r="C163" s="15" t="str">
        <f aca="false">IF($A163="","",IFERROR(INDEX(Adhérents!$C$5:$C$304,MATCH($A163,Adhérents!$A$5:$A$304,0))&amp;"",""))</f>
        <v/>
      </c>
      <c r="D163" s="13" t="str">
        <f aca="false">IF($A163="","",IFERROR(INDEX(Adhérents!$E$5:$E$304,MATCH($A163,Adhérents!$A$5:$A$304,0)),""))</f>
        <v/>
      </c>
      <c r="E163" s="12"/>
      <c r="F163" s="18" t="str">
        <f aca="false">IF(OR($A163="",$E163=""),"",EDATE($E163,Listes!$O$5))</f>
        <v/>
      </c>
      <c r="G163" s="13" t="str">
        <f aca="true">IF($A163="","",IF($E163="","Manquant",IF($F163&lt;TODAY(),"Périmé",IF($F163&lt;=TODAY()+Listes!$O$6,"À renouveler","Valide"))))</f>
        <v/>
      </c>
      <c r="H163" s="14"/>
      <c r="I163" s="14"/>
      <c r="J163" s="14"/>
      <c r="K163" s="13" t="str">
        <f aca="false">IF($A163="","",IF(AND(OR($G163="Valide",$G163="À renouveler"),OR($H163="Reçue",$H163="Non concerné"),OR($I163="Accepté",$I163="Refusé"),$J163="Oui"),"Complet","Incomplet"))</f>
        <v/>
      </c>
      <c r="L163" s="11"/>
    </row>
    <row r="164" customFormat="false" ht="15" hidden="false" customHeight="false" outlineLevel="0" collapsed="false">
      <c r="A164" s="14"/>
      <c r="B164" s="15" t="str">
        <f aca="false">IF($A164="","",IFERROR(INDEX(Adhérents!$B$5:$B$304,MATCH($A164,Adhérents!$A$5:$A$304,0))&amp;"","N° inconnu"))</f>
        <v/>
      </c>
      <c r="C164" s="15" t="str">
        <f aca="false">IF($A164="","",IFERROR(INDEX(Adhérents!$C$5:$C$304,MATCH($A164,Adhérents!$A$5:$A$304,0))&amp;"",""))</f>
        <v/>
      </c>
      <c r="D164" s="13" t="str">
        <f aca="false">IF($A164="","",IFERROR(INDEX(Adhérents!$E$5:$E$304,MATCH($A164,Adhérents!$A$5:$A$304,0)),""))</f>
        <v/>
      </c>
      <c r="E164" s="12"/>
      <c r="F164" s="18" t="str">
        <f aca="false">IF(OR($A164="",$E164=""),"",EDATE($E164,Listes!$O$5))</f>
        <v/>
      </c>
      <c r="G164" s="13" t="str">
        <f aca="true">IF($A164="","",IF($E164="","Manquant",IF($F164&lt;TODAY(),"Périmé",IF($F164&lt;=TODAY()+Listes!$O$6,"À renouveler","Valide"))))</f>
        <v/>
      </c>
      <c r="H164" s="14"/>
      <c r="I164" s="14"/>
      <c r="J164" s="14"/>
      <c r="K164" s="13" t="str">
        <f aca="false">IF($A164="","",IF(AND(OR($G164="Valide",$G164="À renouveler"),OR($H164="Reçue",$H164="Non concerné"),OR($I164="Accepté",$I164="Refusé"),$J164="Oui"),"Complet","Incomplet"))</f>
        <v/>
      </c>
      <c r="L164" s="11"/>
    </row>
    <row r="165" customFormat="false" ht="15" hidden="false" customHeight="false" outlineLevel="0" collapsed="false">
      <c r="A165" s="14"/>
      <c r="B165" s="15" t="str">
        <f aca="false">IF($A165="","",IFERROR(INDEX(Adhérents!$B$5:$B$304,MATCH($A165,Adhérents!$A$5:$A$304,0))&amp;"","N° inconnu"))</f>
        <v/>
      </c>
      <c r="C165" s="15" t="str">
        <f aca="false">IF($A165="","",IFERROR(INDEX(Adhérents!$C$5:$C$304,MATCH($A165,Adhérents!$A$5:$A$304,0))&amp;"",""))</f>
        <v/>
      </c>
      <c r="D165" s="13" t="str">
        <f aca="false">IF($A165="","",IFERROR(INDEX(Adhérents!$E$5:$E$304,MATCH($A165,Adhérents!$A$5:$A$304,0)),""))</f>
        <v/>
      </c>
      <c r="E165" s="12"/>
      <c r="F165" s="18" t="str">
        <f aca="false">IF(OR($A165="",$E165=""),"",EDATE($E165,Listes!$O$5))</f>
        <v/>
      </c>
      <c r="G165" s="13" t="str">
        <f aca="true">IF($A165="","",IF($E165="","Manquant",IF($F165&lt;TODAY(),"Périmé",IF($F165&lt;=TODAY()+Listes!$O$6,"À renouveler","Valide"))))</f>
        <v/>
      </c>
      <c r="H165" s="14"/>
      <c r="I165" s="14"/>
      <c r="J165" s="14"/>
      <c r="K165" s="13" t="str">
        <f aca="false">IF($A165="","",IF(AND(OR($G165="Valide",$G165="À renouveler"),OR($H165="Reçue",$H165="Non concerné"),OR($I165="Accepté",$I165="Refusé"),$J165="Oui"),"Complet","Incomplet"))</f>
        <v/>
      </c>
      <c r="L165" s="11"/>
    </row>
    <row r="166" customFormat="false" ht="15" hidden="false" customHeight="false" outlineLevel="0" collapsed="false">
      <c r="A166" s="14"/>
      <c r="B166" s="15" t="str">
        <f aca="false">IF($A166="","",IFERROR(INDEX(Adhérents!$B$5:$B$304,MATCH($A166,Adhérents!$A$5:$A$304,0))&amp;"","N° inconnu"))</f>
        <v/>
      </c>
      <c r="C166" s="15" t="str">
        <f aca="false">IF($A166="","",IFERROR(INDEX(Adhérents!$C$5:$C$304,MATCH($A166,Adhérents!$A$5:$A$304,0))&amp;"",""))</f>
        <v/>
      </c>
      <c r="D166" s="13" t="str">
        <f aca="false">IF($A166="","",IFERROR(INDEX(Adhérents!$E$5:$E$304,MATCH($A166,Adhérents!$A$5:$A$304,0)),""))</f>
        <v/>
      </c>
      <c r="E166" s="12"/>
      <c r="F166" s="18" t="str">
        <f aca="false">IF(OR($A166="",$E166=""),"",EDATE($E166,Listes!$O$5))</f>
        <v/>
      </c>
      <c r="G166" s="13" t="str">
        <f aca="true">IF($A166="","",IF($E166="","Manquant",IF($F166&lt;TODAY(),"Périmé",IF($F166&lt;=TODAY()+Listes!$O$6,"À renouveler","Valide"))))</f>
        <v/>
      </c>
      <c r="H166" s="14"/>
      <c r="I166" s="14"/>
      <c r="J166" s="14"/>
      <c r="K166" s="13" t="str">
        <f aca="false">IF($A166="","",IF(AND(OR($G166="Valide",$G166="À renouveler"),OR($H166="Reçue",$H166="Non concerné"),OR($I166="Accepté",$I166="Refusé"),$J166="Oui"),"Complet","Incomplet"))</f>
        <v/>
      </c>
      <c r="L166" s="11"/>
    </row>
    <row r="167" customFormat="false" ht="15" hidden="false" customHeight="false" outlineLevel="0" collapsed="false">
      <c r="A167" s="14"/>
      <c r="B167" s="15" t="str">
        <f aca="false">IF($A167="","",IFERROR(INDEX(Adhérents!$B$5:$B$304,MATCH($A167,Adhérents!$A$5:$A$304,0))&amp;"","N° inconnu"))</f>
        <v/>
      </c>
      <c r="C167" s="15" t="str">
        <f aca="false">IF($A167="","",IFERROR(INDEX(Adhérents!$C$5:$C$304,MATCH($A167,Adhérents!$A$5:$A$304,0))&amp;"",""))</f>
        <v/>
      </c>
      <c r="D167" s="13" t="str">
        <f aca="false">IF($A167="","",IFERROR(INDEX(Adhérents!$E$5:$E$304,MATCH($A167,Adhérents!$A$5:$A$304,0)),""))</f>
        <v/>
      </c>
      <c r="E167" s="12"/>
      <c r="F167" s="18" t="str">
        <f aca="false">IF(OR($A167="",$E167=""),"",EDATE($E167,Listes!$O$5))</f>
        <v/>
      </c>
      <c r="G167" s="13" t="str">
        <f aca="true">IF($A167="","",IF($E167="","Manquant",IF($F167&lt;TODAY(),"Périmé",IF($F167&lt;=TODAY()+Listes!$O$6,"À renouveler","Valide"))))</f>
        <v/>
      </c>
      <c r="H167" s="14"/>
      <c r="I167" s="14"/>
      <c r="J167" s="14"/>
      <c r="K167" s="13" t="str">
        <f aca="false">IF($A167="","",IF(AND(OR($G167="Valide",$G167="À renouveler"),OR($H167="Reçue",$H167="Non concerné"),OR($I167="Accepté",$I167="Refusé"),$J167="Oui"),"Complet","Incomplet"))</f>
        <v/>
      </c>
      <c r="L167" s="11"/>
    </row>
    <row r="168" customFormat="false" ht="15" hidden="false" customHeight="false" outlineLevel="0" collapsed="false">
      <c r="A168" s="14"/>
      <c r="B168" s="15" t="str">
        <f aca="false">IF($A168="","",IFERROR(INDEX(Adhérents!$B$5:$B$304,MATCH($A168,Adhérents!$A$5:$A$304,0))&amp;"","N° inconnu"))</f>
        <v/>
      </c>
      <c r="C168" s="15" t="str">
        <f aca="false">IF($A168="","",IFERROR(INDEX(Adhérents!$C$5:$C$304,MATCH($A168,Adhérents!$A$5:$A$304,0))&amp;"",""))</f>
        <v/>
      </c>
      <c r="D168" s="13" t="str">
        <f aca="false">IF($A168="","",IFERROR(INDEX(Adhérents!$E$5:$E$304,MATCH($A168,Adhérents!$A$5:$A$304,0)),""))</f>
        <v/>
      </c>
      <c r="E168" s="12"/>
      <c r="F168" s="18" t="str">
        <f aca="false">IF(OR($A168="",$E168=""),"",EDATE($E168,Listes!$O$5))</f>
        <v/>
      </c>
      <c r="G168" s="13" t="str">
        <f aca="true">IF($A168="","",IF($E168="","Manquant",IF($F168&lt;TODAY(),"Périmé",IF($F168&lt;=TODAY()+Listes!$O$6,"À renouveler","Valide"))))</f>
        <v/>
      </c>
      <c r="H168" s="14"/>
      <c r="I168" s="14"/>
      <c r="J168" s="14"/>
      <c r="K168" s="13" t="str">
        <f aca="false">IF($A168="","",IF(AND(OR($G168="Valide",$G168="À renouveler"),OR($H168="Reçue",$H168="Non concerné"),OR($I168="Accepté",$I168="Refusé"),$J168="Oui"),"Complet","Incomplet"))</f>
        <v/>
      </c>
      <c r="L168" s="11"/>
    </row>
    <row r="169" customFormat="false" ht="15" hidden="false" customHeight="false" outlineLevel="0" collapsed="false">
      <c r="A169" s="14"/>
      <c r="B169" s="15" t="str">
        <f aca="false">IF($A169="","",IFERROR(INDEX(Adhérents!$B$5:$B$304,MATCH($A169,Adhérents!$A$5:$A$304,0))&amp;"","N° inconnu"))</f>
        <v/>
      </c>
      <c r="C169" s="15" t="str">
        <f aca="false">IF($A169="","",IFERROR(INDEX(Adhérents!$C$5:$C$304,MATCH($A169,Adhérents!$A$5:$A$304,0))&amp;"",""))</f>
        <v/>
      </c>
      <c r="D169" s="13" t="str">
        <f aca="false">IF($A169="","",IFERROR(INDEX(Adhérents!$E$5:$E$304,MATCH($A169,Adhérents!$A$5:$A$304,0)),""))</f>
        <v/>
      </c>
      <c r="E169" s="12"/>
      <c r="F169" s="18" t="str">
        <f aca="false">IF(OR($A169="",$E169=""),"",EDATE($E169,Listes!$O$5))</f>
        <v/>
      </c>
      <c r="G169" s="13" t="str">
        <f aca="true">IF($A169="","",IF($E169="","Manquant",IF($F169&lt;TODAY(),"Périmé",IF($F169&lt;=TODAY()+Listes!$O$6,"À renouveler","Valide"))))</f>
        <v/>
      </c>
      <c r="H169" s="14"/>
      <c r="I169" s="14"/>
      <c r="J169" s="14"/>
      <c r="K169" s="13" t="str">
        <f aca="false">IF($A169="","",IF(AND(OR($G169="Valide",$G169="À renouveler"),OR($H169="Reçue",$H169="Non concerné"),OR($I169="Accepté",$I169="Refusé"),$J169="Oui"),"Complet","Incomplet"))</f>
        <v/>
      </c>
      <c r="L169" s="11"/>
    </row>
    <row r="170" customFormat="false" ht="15" hidden="false" customHeight="false" outlineLevel="0" collapsed="false">
      <c r="A170" s="14"/>
      <c r="B170" s="15" t="str">
        <f aca="false">IF($A170="","",IFERROR(INDEX(Adhérents!$B$5:$B$304,MATCH($A170,Adhérents!$A$5:$A$304,0))&amp;"","N° inconnu"))</f>
        <v/>
      </c>
      <c r="C170" s="15" t="str">
        <f aca="false">IF($A170="","",IFERROR(INDEX(Adhérents!$C$5:$C$304,MATCH($A170,Adhérents!$A$5:$A$304,0))&amp;"",""))</f>
        <v/>
      </c>
      <c r="D170" s="13" t="str">
        <f aca="false">IF($A170="","",IFERROR(INDEX(Adhérents!$E$5:$E$304,MATCH($A170,Adhérents!$A$5:$A$304,0)),""))</f>
        <v/>
      </c>
      <c r="E170" s="12"/>
      <c r="F170" s="18" t="str">
        <f aca="false">IF(OR($A170="",$E170=""),"",EDATE($E170,Listes!$O$5))</f>
        <v/>
      </c>
      <c r="G170" s="13" t="str">
        <f aca="true">IF($A170="","",IF($E170="","Manquant",IF($F170&lt;TODAY(),"Périmé",IF($F170&lt;=TODAY()+Listes!$O$6,"À renouveler","Valide"))))</f>
        <v/>
      </c>
      <c r="H170" s="14"/>
      <c r="I170" s="14"/>
      <c r="J170" s="14"/>
      <c r="K170" s="13" t="str">
        <f aca="false">IF($A170="","",IF(AND(OR($G170="Valide",$G170="À renouveler"),OR($H170="Reçue",$H170="Non concerné"),OR($I170="Accepté",$I170="Refusé"),$J170="Oui"),"Complet","Incomplet"))</f>
        <v/>
      </c>
      <c r="L170" s="11"/>
    </row>
    <row r="171" customFormat="false" ht="15" hidden="false" customHeight="false" outlineLevel="0" collapsed="false">
      <c r="A171" s="14"/>
      <c r="B171" s="15" t="str">
        <f aca="false">IF($A171="","",IFERROR(INDEX(Adhérents!$B$5:$B$304,MATCH($A171,Adhérents!$A$5:$A$304,0))&amp;"","N° inconnu"))</f>
        <v/>
      </c>
      <c r="C171" s="15" t="str">
        <f aca="false">IF($A171="","",IFERROR(INDEX(Adhérents!$C$5:$C$304,MATCH($A171,Adhérents!$A$5:$A$304,0))&amp;"",""))</f>
        <v/>
      </c>
      <c r="D171" s="13" t="str">
        <f aca="false">IF($A171="","",IFERROR(INDEX(Adhérents!$E$5:$E$304,MATCH($A171,Adhérents!$A$5:$A$304,0)),""))</f>
        <v/>
      </c>
      <c r="E171" s="12"/>
      <c r="F171" s="18" t="str">
        <f aca="false">IF(OR($A171="",$E171=""),"",EDATE($E171,Listes!$O$5))</f>
        <v/>
      </c>
      <c r="G171" s="13" t="str">
        <f aca="true">IF($A171="","",IF($E171="","Manquant",IF($F171&lt;TODAY(),"Périmé",IF($F171&lt;=TODAY()+Listes!$O$6,"À renouveler","Valide"))))</f>
        <v/>
      </c>
      <c r="H171" s="14"/>
      <c r="I171" s="14"/>
      <c r="J171" s="14"/>
      <c r="K171" s="13" t="str">
        <f aca="false">IF($A171="","",IF(AND(OR($G171="Valide",$G171="À renouveler"),OR($H171="Reçue",$H171="Non concerné"),OR($I171="Accepté",$I171="Refusé"),$J171="Oui"),"Complet","Incomplet"))</f>
        <v/>
      </c>
      <c r="L171" s="11"/>
    </row>
    <row r="172" customFormat="false" ht="15" hidden="false" customHeight="false" outlineLevel="0" collapsed="false">
      <c r="A172" s="14"/>
      <c r="B172" s="15" t="str">
        <f aca="false">IF($A172="","",IFERROR(INDEX(Adhérents!$B$5:$B$304,MATCH($A172,Adhérents!$A$5:$A$304,0))&amp;"","N° inconnu"))</f>
        <v/>
      </c>
      <c r="C172" s="15" t="str">
        <f aca="false">IF($A172="","",IFERROR(INDEX(Adhérents!$C$5:$C$304,MATCH($A172,Adhérents!$A$5:$A$304,0))&amp;"",""))</f>
        <v/>
      </c>
      <c r="D172" s="13" t="str">
        <f aca="false">IF($A172="","",IFERROR(INDEX(Adhérents!$E$5:$E$304,MATCH($A172,Adhérents!$A$5:$A$304,0)),""))</f>
        <v/>
      </c>
      <c r="E172" s="12"/>
      <c r="F172" s="18" t="str">
        <f aca="false">IF(OR($A172="",$E172=""),"",EDATE($E172,Listes!$O$5))</f>
        <v/>
      </c>
      <c r="G172" s="13" t="str">
        <f aca="true">IF($A172="","",IF($E172="","Manquant",IF($F172&lt;TODAY(),"Périmé",IF($F172&lt;=TODAY()+Listes!$O$6,"À renouveler","Valide"))))</f>
        <v/>
      </c>
      <c r="H172" s="14"/>
      <c r="I172" s="14"/>
      <c r="J172" s="14"/>
      <c r="K172" s="13" t="str">
        <f aca="false">IF($A172="","",IF(AND(OR($G172="Valide",$G172="À renouveler"),OR($H172="Reçue",$H172="Non concerné"),OR($I172="Accepté",$I172="Refusé"),$J172="Oui"),"Complet","Incomplet"))</f>
        <v/>
      </c>
      <c r="L172" s="11"/>
    </row>
    <row r="173" customFormat="false" ht="15" hidden="false" customHeight="false" outlineLevel="0" collapsed="false">
      <c r="A173" s="14"/>
      <c r="B173" s="15" t="str">
        <f aca="false">IF($A173="","",IFERROR(INDEX(Adhérents!$B$5:$B$304,MATCH($A173,Adhérents!$A$5:$A$304,0))&amp;"","N° inconnu"))</f>
        <v/>
      </c>
      <c r="C173" s="15" t="str">
        <f aca="false">IF($A173="","",IFERROR(INDEX(Adhérents!$C$5:$C$304,MATCH($A173,Adhérents!$A$5:$A$304,0))&amp;"",""))</f>
        <v/>
      </c>
      <c r="D173" s="13" t="str">
        <f aca="false">IF($A173="","",IFERROR(INDEX(Adhérents!$E$5:$E$304,MATCH($A173,Adhérents!$A$5:$A$304,0)),""))</f>
        <v/>
      </c>
      <c r="E173" s="12"/>
      <c r="F173" s="18" t="str">
        <f aca="false">IF(OR($A173="",$E173=""),"",EDATE($E173,Listes!$O$5))</f>
        <v/>
      </c>
      <c r="G173" s="13" t="str">
        <f aca="true">IF($A173="","",IF($E173="","Manquant",IF($F173&lt;TODAY(),"Périmé",IF($F173&lt;=TODAY()+Listes!$O$6,"À renouveler","Valide"))))</f>
        <v/>
      </c>
      <c r="H173" s="14"/>
      <c r="I173" s="14"/>
      <c r="J173" s="14"/>
      <c r="K173" s="13" t="str">
        <f aca="false">IF($A173="","",IF(AND(OR($G173="Valide",$G173="À renouveler"),OR($H173="Reçue",$H173="Non concerné"),OR($I173="Accepté",$I173="Refusé"),$J173="Oui"),"Complet","Incomplet"))</f>
        <v/>
      </c>
      <c r="L173" s="11"/>
    </row>
    <row r="174" customFormat="false" ht="15" hidden="false" customHeight="false" outlineLevel="0" collapsed="false">
      <c r="A174" s="14"/>
      <c r="B174" s="15" t="str">
        <f aca="false">IF($A174="","",IFERROR(INDEX(Adhérents!$B$5:$B$304,MATCH($A174,Adhérents!$A$5:$A$304,0))&amp;"","N° inconnu"))</f>
        <v/>
      </c>
      <c r="C174" s="15" t="str">
        <f aca="false">IF($A174="","",IFERROR(INDEX(Adhérents!$C$5:$C$304,MATCH($A174,Adhérents!$A$5:$A$304,0))&amp;"",""))</f>
        <v/>
      </c>
      <c r="D174" s="13" t="str">
        <f aca="false">IF($A174="","",IFERROR(INDEX(Adhérents!$E$5:$E$304,MATCH($A174,Adhérents!$A$5:$A$304,0)),""))</f>
        <v/>
      </c>
      <c r="E174" s="12"/>
      <c r="F174" s="18" t="str">
        <f aca="false">IF(OR($A174="",$E174=""),"",EDATE($E174,Listes!$O$5))</f>
        <v/>
      </c>
      <c r="G174" s="13" t="str">
        <f aca="true">IF($A174="","",IF($E174="","Manquant",IF($F174&lt;TODAY(),"Périmé",IF($F174&lt;=TODAY()+Listes!$O$6,"À renouveler","Valide"))))</f>
        <v/>
      </c>
      <c r="H174" s="14"/>
      <c r="I174" s="14"/>
      <c r="J174" s="14"/>
      <c r="K174" s="13" t="str">
        <f aca="false">IF($A174="","",IF(AND(OR($G174="Valide",$G174="À renouveler"),OR($H174="Reçue",$H174="Non concerné"),OR($I174="Accepté",$I174="Refusé"),$J174="Oui"),"Complet","Incomplet"))</f>
        <v/>
      </c>
      <c r="L174" s="11"/>
    </row>
    <row r="175" customFormat="false" ht="15" hidden="false" customHeight="false" outlineLevel="0" collapsed="false">
      <c r="A175" s="14"/>
      <c r="B175" s="15" t="str">
        <f aca="false">IF($A175="","",IFERROR(INDEX(Adhérents!$B$5:$B$304,MATCH($A175,Adhérents!$A$5:$A$304,0))&amp;"","N° inconnu"))</f>
        <v/>
      </c>
      <c r="C175" s="15" t="str">
        <f aca="false">IF($A175="","",IFERROR(INDEX(Adhérents!$C$5:$C$304,MATCH($A175,Adhérents!$A$5:$A$304,0))&amp;"",""))</f>
        <v/>
      </c>
      <c r="D175" s="13" t="str">
        <f aca="false">IF($A175="","",IFERROR(INDEX(Adhérents!$E$5:$E$304,MATCH($A175,Adhérents!$A$5:$A$304,0)),""))</f>
        <v/>
      </c>
      <c r="E175" s="12"/>
      <c r="F175" s="18" t="str">
        <f aca="false">IF(OR($A175="",$E175=""),"",EDATE($E175,Listes!$O$5))</f>
        <v/>
      </c>
      <c r="G175" s="13" t="str">
        <f aca="true">IF($A175="","",IF($E175="","Manquant",IF($F175&lt;TODAY(),"Périmé",IF($F175&lt;=TODAY()+Listes!$O$6,"À renouveler","Valide"))))</f>
        <v/>
      </c>
      <c r="H175" s="14"/>
      <c r="I175" s="14"/>
      <c r="J175" s="14"/>
      <c r="K175" s="13" t="str">
        <f aca="false">IF($A175="","",IF(AND(OR($G175="Valide",$G175="À renouveler"),OR($H175="Reçue",$H175="Non concerné"),OR($I175="Accepté",$I175="Refusé"),$J175="Oui"),"Complet","Incomplet"))</f>
        <v/>
      </c>
      <c r="L175" s="11"/>
    </row>
    <row r="176" customFormat="false" ht="15" hidden="false" customHeight="false" outlineLevel="0" collapsed="false">
      <c r="A176" s="14"/>
      <c r="B176" s="15" t="str">
        <f aca="false">IF($A176="","",IFERROR(INDEX(Adhérents!$B$5:$B$304,MATCH($A176,Adhérents!$A$5:$A$304,0))&amp;"","N° inconnu"))</f>
        <v/>
      </c>
      <c r="C176" s="15" t="str">
        <f aca="false">IF($A176="","",IFERROR(INDEX(Adhérents!$C$5:$C$304,MATCH($A176,Adhérents!$A$5:$A$304,0))&amp;"",""))</f>
        <v/>
      </c>
      <c r="D176" s="13" t="str">
        <f aca="false">IF($A176="","",IFERROR(INDEX(Adhérents!$E$5:$E$304,MATCH($A176,Adhérents!$A$5:$A$304,0)),""))</f>
        <v/>
      </c>
      <c r="E176" s="12"/>
      <c r="F176" s="18" t="str">
        <f aca="false">IF(OR($A176="",$E176=""),"",EDATE($E176,Listes!$O$5))</f>
        <v/>
      </c>
      <c r="G176" s="13" t="str">
        <f aca="true">IF($A176="","",IF($E176="","Manquant",IF($F176&lt;TODAY(),"Périmé",IF($F176&lt;=TODAY()+Listes!$O$6,"À renouveler","Valide"))))</f>
        <v/>
      </c>
      <c r="H176" s="14"/>
      <c r="I176" s="14"/>
      <c r="J176" s="14"/>
      <c r="K176" s="13" t="str">
        <f aca="false">IF($A176="","",IF(AND(OR($G176="Valide",$G176="À renouveler"),OR($H176="Reçue",$H176="Non concerné"),OR($I176="Accepté",$I176="Refusé"),$J176="Oui"),"Complet","Incomplet"))</f>
        <v/>
      </c>
      <c r="L176" s="11"/>
    </row>
    <row r="177" customFormat="false" ht="15" hidden="false" customHeight="false" outlineLevel="0" collapsed="false">
      <c r="A177" s="14"/>
      <c r="B177" s="15" t="str">
        <f aca="false">IF($A177="","",IFERROR(INDEX(Adhérents!$B$5:$B$304,MATCH($A177,Adhérents!$A$5:$A$304,0))&amp;"","N° inconnu"))</f>
        <v/>
      </c>
      <c r="C177" s="15" t="str">
        <f aca="false">IF($A177="","",IFERROR(INDEX(Adhérents!$C$5:$C$304,MATCH($A177,Adhérents!$A$5:$A$304,0))&amp;"",""))</f>
        <v/>
      </c>
      <c r="D177" s="13" t="str">
        <f aca="false">IF($A177="","",IFERROR(INDEX(Adhérents!$E$5:$E$304,MATCH($A177,Adhérents!$A$5:$A$304,0)),""))</f>
        <v/>
      </c>
      <c r="E177" s="12"/>
      <c r="F177" s="18" t="str">
        <f aca="false">IF(OR($A177="",$E177=""),"",EDATE($E177,Listes!$O$5))</f>
        <v/>
      </c>
      <c r="G177" s="13" t="str">
        <f aca="true">IF($A177="","",IF($E177="","Manquant",IF($F177&lt;TODAY(),"Périmé",IF($F177&lt;=TODAY()+Listes!$O$6,"À renouveler","Valide"))))</f>
        <v/>
      </c>
      <c r="H177" s="14"/>
      <c r="I177" s="14"/>
      <c r="J177" s="14"/>
      <c r="K177" s="13" t="str">
        <f aca="false">IF($A177="","",IF(AND(OR($G177="Valide",$G177="À renouveler"),OR($H177="Reçue",$H177="Non concerné"),OR($I177="Accepté",$I177="Refusé"),$J177="Oui"),"Complet","Incomplet"))</f>
        <v/>
      </c>
      <c r="L177" s="11"/>
    </row>
    <row r="178" customFormat="false" ht="15" hidden="false" customHeight="false" outlineLevel="0" collapsed="false">
      <c r="A178" s="14"/>
      <c r="B178" s="15" t="str">
        <f aca="false">IF($A178="","",IFERROR(INDEX(Adhérents!$B$5:$B$304,MATCH($A178,Adhérents!$A$5:$A$304,0))&amp;"","N° inconnu"))</f>
        <v/>
      </c>
      <c r="C178" s="15" t="str">
        <f aca="false">IF($A178="","",IFERROR(INDEX(Adhérents!$C$5:$C$304,MATCH($A178,Adhérents!$A$5:$A$304,0))&amp;"",""))</f>
        <v/>
      </c>
      <c r="D178" s="13" t="str">
        <f aca="false">IF($A178="","",IFERROR(INDEX(Adhérents!$E$5:$E$304,MATCH($A178,Adhérents!$A$5:$A$304,0)),""))</f>
        <v/>
      </c>
      <c r="E178" s="12"/>
      <c r="F178" s="18" t="str">
        <f aca="false">IF(OR($A178="",$E178=""),"",EDATE($E178,Listes!$O$5))</f>
        <v/>
      </c>
      <c r="G178" s="13" t="str">
        <f aca="true">IF($A178="","",IF($E178="","Manquant",IF($F178&lt;TODAY(),"Périmé",IF($F178&lt;=TODAY()+Listes!$O$6,"À renouveler","Valide"))))</f>
        <v/>
      </c>
      <c r="H178" s="14"/>
      <c r="I178" s="14"/>
      <c r="J178" s="14"/>
      <c r="K178" s="13" t="str">
        <f aca="false">IF($A178="","",IF(AND(OR($G178="Valide",$G178="À renouveler"),OR($H178="Reçue",$H178="Non concerné"),OR($I178="Accepté",$I178="Refusé"),$J178="Oui"),"Complet","Incomplet"))</f>
        <v/>
      </c>
      <c r="L178" s="11"/>
    </row>
    <row r="179" customFormat="false" ht="15" hidden="false" customHeight="false" outlineLevel="0" collapsed="false">
      <c r="A179" s="14"/>
      <c r="B179" s="15" t="str">
        <f aca="false">IF($A179="","",IFERROR(INDEX(Adhérents!$B$5:$B$304,MATCH($A179,Adhérents!$A$5:$A$304,0))&amp;"","N° inconnu"))</f>
        <v/>
      </c>
      <c r="C179" s="15" t="str">
        <f aca="false">IF($A179="","",IFERROR(INDEX(Adhérents!$C$5:$C$304,MATCH($A179,Adhérents!$A$5:$A$304,0))&amp;"",""))</f>
        <v/>
      </c>
      <c r="D179" s="13" t="str">
        <f aca="false">IF($A179="","",IFERROR(INDEX(Adhérents!$E$5:$E$304,MATCH($A179,Adhérents!$A$5:$A$304,0)),""))</f>
        <v/>
      </c>
      <c r="E179" s="12"/>
      <c r="F179" s="18" t="str">
        <f aca="false">IF(OR($A179="",$E179=""),"",EDATE($E179,Listes!$O$5))</f>
        <v/>
      </c>
      <c r="G179" s="13" t="str">
        <f aca="true">IF($A179="","",IF($E179="","Manquant",IF($F179&lt;TODAY(),"Périmé",IF($F179&lt;=TODAY()+Listes!$O$6,"À renouveler","Valide"))))</f>
        <v/>
      </c>
      <c r="H179" s="14"/>
      <c r="I179" s="14"/>
      <c r="J179" s="14"/>
      <c r="K179" s="13" t="str">
        <f aca="false">IF($A179="","",IF(AND(OR($G179="Valide",$G179="À renouveler"),OR($H179="Reçue",$H179="Non concerné"),OR($I179="Accepté",$I179="Refusé"),$J179="Oui"),"Complet","Incomplet"))</f>
        <v/>
      </c>
      <c r="L179" s="11"/>
    </row>
    <row r="180" customFormat="false" ht="15" hidden="false" customHeight="false" outlineLevel="0" collapsed="false">
      <c r="A180" s="14"/>
      <c r="B180" s="15" t="str">
        <f aca="false">IF($A180="","",IFERROR(INDEX(Adhérents!$B$5:$B$304,MATCH($A180,Adhérents!$A$5:$A$304,0))&amp;"","N° inconnu"))</f>
        <v/>
      </c>
      <c r="C180" s="15" t="str">
        <f aca="false">IF($A180="","",IFERROR(INDEX(Adhérents!$C$5:$C$304,MATCH($A180,Adhérents!$A$5:$A$304,0))&amp;"",""))</f>
        <v/>
      </c>
      <c r="D180" s="13" t="str">
        <f aca="false">IF($A180="","",IFERROR(INDEX(Adhérents!$E$5:$E$304,MATCH($A180,Adhérents!$A$5:$A$304,0)),""))</f>
        <v/>
      </c>
      <c r="E180" s="12"/>
      <c r="F180" s="18" t="str">
        <f aca="false">IF(OR($A180="",$E180=""),"",EDATE($E180,Listes!$O$5))</f>
        <v/>
      </c>
      <c r="G180" s="13" t="str">
        <f aca="true">IF($A180="","",IF($E180="","Manquant",IF($F180&lt;TODAY(),"Périmé",IF($F180&lt;=TODAY()+Listes!$O$6,"À renouveler","Valide"))))</f>
        <v/>
      </c>
      <c r="H180" s="14"/>
      <c r="I180" s="14"/>
      <c r="J180" s="14"/>
      <c r="K180" s="13" t="str">
        <f aca="false">IF($A180="","",IF(AND(OR($G180="Valide",$G180="À renouveler"),OR($H180="Reçue",$H180="Non concerné"),OR($I180="Accepté",$I180="Refusé"),$J180="Oui"),"Complet","Incomplet"))</f>
        <v/>
      </c>
      <c r="L180" s="11"/>
    </row>
    <row r="181" customFormat="false" ht="15" hidden="false" customHeight="false" outlineLevel="0" collapsed="false">
      <c r="A181" s="14"/>
      <c r="B181" s="15" t="str">
        <f aca="false">IF($A181="","",IFERROR(INDEX(Adhérents!$B$5:$B$304,MATCH($A181,Adhérents!$A$5:$A$304,0))&amp;"","N° inconnu"))</f>
        <v/>
      </c>
      <c r="C181" s="15" t="str">
        <f aca="false">IF($A181="","",IFERROR(INDEX(Adhérents!$C$5:$C$304,MATCH($A181,Adhérents!$A$5:$A$304,0))&amp;"",""))</f>
        <v/>
      </c>
      <c r="D181" s="13" t="str">
        <f aca="false">IF($A181="","",IFERROR(INDEX(Adhérents!$E$5:$E$304,MATCH($A181,Adhérents!$A$5:$A$304,0)),""))</f>
        <v/>
      </c>
      <c r="E181" s="12"/>
      <c r="F181" s="18" t="str">
        <f aca="false">IF(OR($A181="",$E181=""),"",EDATE($E181,Listes!$O$5))</f>
        <v/>
      </c>
      <c r="G181" s="13" t="str">
        <f aca="true">IF($A181="","",IF($E181="","Manquant",IF($F181&lt;TODAY(),"Périmé",IF($F181&lt;=TODAY()+Listes!$O$6,"À renouveler","Valide"))))</f>
        <v/>
      </c>
      <c r="H181" s="14"/>
      <c r="I181" s="14"/>
      <c r="J181" s="14"/>
      <c r="K181" s="13" t="str">
        <f aca="false">IF($A181="","",IF(AND(OR($G181="Valide",$G181="À renouveler"),OR($H181="Reçue",$H181="Non concerné"),OR($I181="Accepté",$I181="Refusé"),$J181="Oui"),"Complet","Incomplet"))</f>
        <v/>
      </c>
      <c r="L181" s="11"/>
    </row>
    <row r="182" customFormat="false" ht="15" hidden="false" customHeight="false" outlineLevel="0" collapsed="false">
      <c r="A182" s="14"/>
      <c r="B182" s="15" t="str">
        <f aca="false">IF($A182="","",IFERROR(INDEX(Adhérents!$B$5:$B$304,MATCH($A182,Adhérents!$A$5:$A$304,0))&amp;"","N° inconnu"))</f>
        <v/>
      </c>
      <c r="C182" s="15" t="str">
        <f aca="false">IF($A182="","",IFERROR(INDEX(Adhérents!$C$5:$C$304,MATCH($A182,Adhérents!$A$5:$A$304,0))&amp;"",""))</f>
        <v/>
      </c>
      <c r="D182" s="13" t="str">
        <f aca="false">IF($A182="","",IFERROR(INDEX(Adhérents!$E$5:$E$304,MATCH($A182,Adhérents!$A$5:$A$304,0)),""))</f>
        <v/>
      </c>
      <c r="E182" s="12"/>
      <c r="F182" s="18" t="str">
        <f aca="false">IF(OR($A182="",$E182=""),"",EDATE($E182,Listes!$O$5))</f>
        <v/>
      </c>
      <c r="G182" s="13" t="str">
        <f aca="true">IF($A182="","",IF($E182="","Manquant",IF($F182&lt;TODAY(),"Périmé",IF($F182&lt;=TODAY()+Listes!$O$6,"À renouveler","Valide"))))</f>
        <v/>
      </c>
      <c r="H182" s="14"/>
      <c r="I182" s="14"/>
      <c r="J182" s="14"/>
      <c r="K182" s="13" t="str">
        <f aca="false">IF($A182="","",IF(AND(OR($G182="Valide",$G182="À renouveler"),OR($H182="Reçue",$H182="Non concerné"),OR($I182="Accepté",$I182="Refusé"),$J182="Oui"),"Complet","Incomplet"))</f>
        <v/>
      </c>
      <c r="L182" s="11"/>
    </row>
    <row r="183" customFormat="false" ht="15" hidden="false" customHeight="false" outlineLevel="0" collapsed="false">
      <c r="A183" s="14"/>
      <c r="B183" s="15" t="str">
        <f aca="false">IF($A183="","",IFERROR(INDEX(Adhérents!$B$5:$B$304,MATCH($A183,Adhérents!$A$5:$A$304,0))&amp;"","N° inconnu"))</f>
        <v/>
      </c>
      <c r="C183" s="15" t="str">
        <f aca="false">IF($A183="","",IFERROR(INDEX(Adhérents!$C$5:$C$304,MATCH($A183,Adhérents!$A$5:$A$304,0))&amp;"",""))</f>
        <v/>
      </c>
      <c r="D183" s="13" t="str">
        <f aca="false">IF($A183="","",IFERROR(INDEX(Adhérents!$E$5:$E$304,MATCH($A183,Adhérents!$A$5:$A$304,0)),""))</f>
        <v/>
      </c>
      <c r="E183" s="12"/>
      <c r="F183" s="18" t="str">
        <f aca="false">IF(OR($A183="",$E183=""),"",EDATE($E183,Listes!$O$5))</f>
        <v/>
      </c>
      <c r="G183" s="13" t="str">
        <f aca="true">IF($A183="","",IF($E183="","Manquant",IF($F183&lt;TODAY(),"Périmé",IF($F183&lt;=TODAY()+Listes!$O$6,"À renouveler","Valide"))))</f>
        <v/>
      </c>
      <c r="H183" s="14"/>
      <c r="I183" s="14"/>
      <c r="J183" s="14"/>
      <c r="K183" s="13" t="str">
        <f aca="false">IF($A183="","",IF(AND(OR($G183="Valide",$G183="À renouveler"),OR($H183="Reçue",$H183="Non concerné"),OR($I183="Accepté",$I183="Refusé"),$J183="Oui"),"Complet","Incomplet"))</f>
        <v/>
      </c>
      <c r="L183" s="11"/>
    </row>
    <row r="184" customFormat="false" ht="15" hidden="false" customHeight="false" outlineLevel="0" collapsed="false">
      <c r="A184" s="14"/>
      <c r="B184" s="15" t="str">
        <f aca="false">IF($A184="","",IFERROR(INDEX(Adhérents!$B$5:$B$304,MATCH($A184,Adhérents!$A$5:$A$304,0))&amp;"","N° inconnu"))</f>
        <v/>
      </c>
      <c r="C184" s="15" t="str">
        <f aca="false">IF($A184="","",IFERROR(INDEX(Adhérents!$C$5:$C$304,MATCH($A184,Adhérents!$A$5:$A$304,0))&amp;"",""))</f>
        <v/>
      </c>
      <c r="D184" s="13" t="str">
        <f aca="false">IF($A184="","",IFERROR(INDEX(Adhérents!$E$5:$E$304,MATCH($A184,Adhérents!$A$5:$A$304,0)),""))</f>
        <v/>
      </c>
      <c r="E184" s="12"/>
      <c r="F184" s="18" t="str">
        <f aca="false">IF(OR($A184="",$E184=""),"",EDATE($E184,Listes!$O$5))</f>
        <v/>
      </c>
      <c r="G184" s="13" t="str">
        <f aca="true">IF($A184="","",IF($E184="","Manquant",IF($F184&lt;TODAY(),"Périmé",IF($F184&lt;=TODAY()+Listes!$O$6,"À renouveler","Valide"))))</f>
        <v/>
      </c>
      <c r="H184" s="14"/>
      <c r="I184" s="14"/>
      <c r="J184" s="14"/>
      <c r="K184" s="13" t="str">
        <f aca="false">IF($A184="","",IF(AND(OR($G184="Valide",$G184="À renouveler"),OR($H184="Reçue",$H184="Non concerné"),OR($I184="Accepté",$I184="Refusé"),$J184="Oui"),"Complet","Incomplet"))</f>
        <v/>
      </c>
      <c r="L184" s="11"/>
    </row>
    <row r="185" customFormat="false" ht="15" hidden="false" customHeight="false" outlineLevel="0" collapsed="false">
      <c r="A185" s="14"/>
      <c r="B185" s="15" t="str">
        <f aca="false">IF($A185="","",IFERROR(INDEX(Adhérents!$B$5:$B$304,MATCH($A185,Adhérents!$A$5:$A$304,0))&amp;"","N° inconnu"))</f>
        <v/>
      </c>
      <c r="C185" s="15" t="str">
        <f aca="false">IF($A185="","",IFERROR(INDEX(Adhérents!$C$5:$C$304,MATCH($A185,Adhérents!$A$5:$A$304,0))&amp;"",""))</f>
        <v/>
      </c>
      <c r="D185" s="13" t="str">
        <f aca="false">IF($A185="","",IFERROR(INDEX(Adhérents!$E$5:$E$304,MATCH($A185,Adhérents!$A$5:$A$304,0)),""))</f>
        <v/>
      </c>
      <c r="E185" s="12"/>
      <c r="F185" s="18" t="str">
        <f aca="false">IF(OR($A185="",$E185=""),"",EDATE($E185,Listes!$O$5))</f>
        <v/>
      </c>
      <c r="G185" s="13" t="str">
        <f aca="true">IF($A185="","",IF($E185="","Manquant",IF($F185&lt;TODAY(),"Périmé",IF($F185&lt;=TODAY()+Listes!$O$6,"À renouveler","Valide"))))</f>
        <v/>
      </c>
      <c r="H185" s="14"/>
      <c r="I185" s="14"/>
      <c r="J185" s="14"/>
      <c r="K185" s="13" t="str">
        <f aca="false">IF($A185="","",IF(AND(OR($G185="Valide",$G185="À renouveler"),OR($H185="Reçue",$H185="Non concerné"),OR($I185="Accepté",$I185="Refusé"),$J185="Oui"),"Complet","Incomplet"))</f>
        <v/>
      </c>
      <c r="L185" s="11"/>
    </row>
    <row r="186" customFormat="false" ht="15" hidden="false" customHeight="false" outlineLevel="0" collapsed="false">
      <c r="A186" s="14"/>
      <c r="B186" s="15" t="str">
        <f aca="false">IF($A186="","",IFERROR(INDEX(Adhérents!$B$5:$B$304,MATCH($A186,Adhérents!$A$5:$A$304,0))&amp;"","N° inconnu"))</f>
        <v/>
      </c>
      <c r="C186" s="15" t="str">
        <f aca="false">IF($A186="","",IFERROR(INDEX(Adhérents!$C$5:$C$304,MATCH($A186,Adhérents!$A$5:$A$304,0))&amp;"",""))</f>
        <v/>
      </c>
      <c r="D186" s="13" t="str">
        <f aca="false">IF($A186="","",IFERROR(INDEX(Adhérents!$E$5:$E$304,MATCH($A186,Adhérents!$A$5:$A$304,0)),""))</f>
        <v/>
      </c>
      <c r="E186" s="12"/>
      <c r="F186" s="18" t="str">
        <f aca="false">IF(OR($A186="",$E186=""),"",EDATE($E186,Listes!$O$5))</f>
        <v/>
      </c>
      <c r="G186" s="13" t="str">
        <f aca="true">IF($A186="","",IF($E186="","Manquant",IF($F186&lt;TODAY(),"Périmé",IF($F186&lt;=TODAY()+Listes!$O$6,"À renouveler","Valide"))))</f>
        <v/>
      </c>
      <c r="H186" s="14"/>
      <c r="I186" s="14"/>
      <c r="J186" s="14"/>
      <c r="K186" s="13" t="str">
        <f aca="false">IF($A186="","",IF(AND(OR($G186="Valide",$G186="À renouveler"),OR($H186="Reçue",$H186="Non concerné"),OR($I186="Accepté",$I186="Refusé"),$J186="Oui"),"Complet","Incomplet"))</f>
        <v/>
      </c>
      <c r="L186" s="11"/>
    </row>
    <row r="187" customFormat="false" ht="15" hidden="false" customHeight="false" outlineLevel="0" collapsed="false">
      <c r="A187" s="14"/>
      <c r="B187" s="15" t="str">
        <f aca="false">IF($A187="","",IFERROR(INDEX(Adhérents!$B$5:$B$304,MATCH($A187,Adhérents!$A$5:$A$304,0))&amp;"","N° inconnu"))</f>
        <v/>
      </c>
      <c r="C187" s="15" t="str">
        <f aca="false">IF($A187="","",IFERROR(INDEX(Adhérents!$C$5:$C$304,MATCH($A187,Adhérents!$A$5:$A$304,0))&amp;"",""))</f>
        <v/>
      </c>
      <c r="D187" s="13" t="str">
        <f aca="false">IF($A187="","",IFERROR(INDEX(Adhérents!$E$5:$E$304,MATCH($A187,Adhérents!$A$5:$A$304,0)),""))</f>
        <v/>
      </c>
      <c r="E187" s="12"/>
      <c r="F187" s="18" t="str">
        <f aca="false">IF(OR($A187="",$E187=""),"",EDATE($E187,Listes!$O$5))</f>
        <v/>
      </c>
      <c r="G187" s="13" t="str">
        <f aca="true">IF($A187="","",IF($E187="","Manquant",IF($F187&lt;TODAY(),"Périmé",IF($F187&lt;=TODAY()+Listes!$O$6,"À renouveler","Valide"))))</f>
        <v/>
      </c>
      <c r="H187" s="14"/>
      <c r="I187" s="14"/>
      <c r="J187" s="14"/>
      <c r="K187" s="13" t="str">
        <f aca="false">IF($A187="","",IF(AND(OR($G187="Valide",$G187="À renouveler"),OR($H187="Reçue",$H187="Non concerné"),OR($I187="Accepté",$I187="Refusé"),$J187="Oui"),"Complet","Incomplet"))</f>
        <v/>
      </c>
      <c r="L187" s="11"/>
    </row>
    <row r="188" customFormat="false" ht="15" hidden="false" customHeight="false" outlineLevel="0" collapsed="false">
      <c r="A188" s="14"/>
      <c r="B188" s="15" t="str">
        <f aca="false">IF($A188="","",IFERROR(INDEX(Adhérents!$B$5:$B$304,MATCH($A188,Adhérents!$A$5:$A$304,0))&amp;"","N° inconnu"))</f>
        <v/>
      </c>
      <c r="C188" s="15" t="str">
        <f aca="false">IF($A188="","",IFERROR(INDEX(Adhérents!$C$5:$C$304,MATCH($A188,Adhérents!$A$5:$A$304,0))&amp;"",""))</f>
        <v/>
      </c>
      <c r="D188" s="13" t="str">
        <f aca="false">IF($A188="","",IFERROR(INDEX(Adhérents!$E$5:$E$304,MATCH($A188,Adhérents!$A$5:$A$304,0)),""))</f>
        <v/>
      </c>
      <c r="E188" s="12"/>
      <c r="F188" s="18" t="str">
        <f aca="false">IF(OR($A188="",$E188=""),"",EDATE($E188,Listes!$O$5))</f>
        <v/>
      </c>
      <c r="G188" s="13" t="str">
        <f aca="true">IF($A188="","",IF($E188="","Manquant",IF($F188&lt;TODAY(),"Périmé",IF($F188&lt;=TODAY()+Listes!$O$6,"À renouveler","Valide"))))</f>
        <v/>
      </c>
      <c r="H188" s="14"/>
      <c r="I188" s="14"/>
      <c r="J188" s="14"/>
      <c r="K188" s="13" t="str">
        <f aca="false">IF($A188="","",IF(AND(OR($G188="Valide",$G188="À renouveler"),OR($H188="Reçue",$H188="Non concerné"),OR($I188="Accepté",$I188="Refusé"),$J188="Oui"),"Complet","Incomplet"))</f>
        <v/>
      </c>
      <c r="L188" s="11"/>
    </row>
    <row r="189" customFormat="false" ht="15" hidden="false" customHeight="false" outlineLevel="0" collapsed="false">
      <c r="A189" s="14"/>
      <c r="B189" s="15" t="str">
        <f aca="false">IF($A189="","",IFERROR(INDEX(Adhérents!$B$5:$B$304,MATCH($A189,Adhérents!$A$5:$A$304,0))&amp;"","N° inconnu"))</f>
        <v/>
      </c>
      <c r="C189" s="15" t="str">
        <f aca="false">IF($A189="","",IFERROR(INDEX(Adhérents!$C$5:$C$304,MATCH($A189,Adhérents!$A$5:$A$304,0))&amp;"",""))</f>
        <v/>
      </c>
      <c r="D189" s="13" t="str">
        <f aca="false">IF($A189="","",IFERROR(INDEX(Adhérents!$E$5:$E$304,MATCH($A189,Adhérents!$A$5:$A$304,0)),""))</f>
        <v/>
      </c>
      <c r="E189" s="12"/>
      <c r="F189" s="18" t="str">
        <f aca="false">IF(OR($A189="",$E189=""),"",EDATE($E189,Listes!$O$5))</f>
        <v/>
      </c>
      <c r="G189" s="13" t="str">
        <f aca="true">IF($A189="","",IF($E189="","Manquant",IF($F189&lt;TODAY(),"Périmé",IF($F189&lt;=TODAY()+Listes!$O$6,"À renouveler","Valide"))))</f>
        <v/>
      </c>
      <c r="H189" s="14"/>
      <c r="I189" s="14"/>
      <c r="J189" s="14"/>
      <c r="K189" s="13" t="str">
        <f aca="false">IF($A189="","",IF(AND(OR($G189="Valide",$G189="À renouveler"),OR($H189="Reçue",$H189="Non concerné"),OR($I189="Accepté",$I189="Refusé"),$J189="Oui"),"Complet","Incomplet"))</f>
        <v/>
      </c>
      <c r="L189" s="11"/>
    </row>
    <row r="190" customFormat="false" ht="15" hidden="false" customHeight="false" outlineLevel="0" collapsed="false">
      <c r="A190" s="14"/>
      <c r="B190" s="15" t="str">
        <f aca="false">IF($A190="","",IFERROR(INDEX(Adhérents!$B$5:$B$304,MATCH($A190,Adhérents!$A$5:$A$304,0))&amp;"","N° inconnu"))</f>
        <v/>
      </c>
      <c r="C190" s="15" t="str">
        <f aca="false">IF($A190="","",IFERROR(INDEX(Adhérents!$C$5:$C$304,MATCH($A190,Adhérents!$A$5:$A$304,0))&amp;"",""))</f>
        <v/>
      </c>
      <c r="D190" s="13" t="str">
        <f aca="false">IF($A190="","",IFERROR(INDEX(Adhérents!$E$5:$E$304,MATCH($A190,Adhérents!$A$5:$A$304,0)),""))</f>
        <v/>
      </c>
      <c r="E190" s="12"/>
      <c r="F190" s="18" t="str">
        <f aca="false">IF(OR($A190="",$E190=""),"",EDATE($E190,Listes!$O$5))</f>
        <v/>
      </c>
      <c r="G190" s="13" t="str">
        <f aca="true">IF($A190="","",IF($E190="","Manquant",IF($F190&lt;TODAY(),"Périmé",IF($F190&lt;=TODAY()+Listes!$O$6,"À renouveler","Valide"))))</f>
        <v/>
      </c>
      <c r="H190" s="14"/>
      <c r="I190" s="14"/>
      <c r="J190" s="14"/>
      <c r="K190" s="13" t="str">
        <f aca="false">IF($A190="","",IF(AND(OR($G190="Valide",$G190="À renouveler"),OR($H190="Reçue",$H190="Non concerné"),OR($I190="Accepté",$I190="Refusé"),$J190="Oui"),"Complet","Incomplet"))</f>
        <v/>
      </c>
      <c r="L190" s="11"/>
    </row>
    <row r="191" customFormat="false" ht="15" hidden="false" customHeight="false" outlineLevel="0" collapsed="false">
      <c r="A191" s="14"/>
      <c r="B191" s="15" t="str">
        <f aca="false">IF($A191="","",IFERROR(INDEX(Adhérents!$B$5:$B$304,MATCH($A191,Adhérents!$A$5:$A$304,0))&amp;"","N° inconnu"))</f>
        <v/>
      </c>
      <c r="C191" s="15" t="str">
        <f aca="false">IF($A191="","",IFERROR(INDEX(Adhérents!$C$5:$C$304,MATCH($A191,Adhérents!$A$5:$A$304,0))&amp;"",""))</f>
        <v/>
      </c>
      <c r="D191" s="13" t="str">
        <f aca="false">IF($A191="","",IFERROR(INDEX(Adhérents!$E$5:$E$304,MATCH($A191,Adhérents!$A$5:$A$304,0)),""))</f>
        <v/>
      </c>
      <c r="E191" s="12"/>
      <c r="F191" s="18" t="str">
        <f aca="false">IF(OR($A191="",$E191=""),"",EDATE($E191,Listes!$O$5))</f>
        <v/>
      </c>
      <c r="G191" s="13" t="str">
        <f aca="true">IF($A191="","",IF($E191="","Manquant",IF($F191&lt;TODAY(),"Périmé",IF($F191&lt;=TODAY()+Listes!$O$6,"À renouveler","Valide"))))</f>
        <v/>
      </c>
      <c r="H191" s="14"/>
      <c r="I191" s="14"/>
      <c r="J191" s="14"/>
      <c r="K191" s="13" t="str">
        <f aca="false">IF($A191="","",IF(AND(OR($G191="Valide",$G191="À renouveler"),OR($H191="Reçue",$H191="Non concerné"),OR($I191="Accepté",$I191="Refusé"),$J191="Oui"),"Complet","Incomplet"))</f>
        <v/>
      </c>
      <c r="L191" s="11"/>
    </row>
    <row r="192" customFormat="false" ht="15" hidden="false" customHeight="false" outlineLevel="0" collapsed="false">
      <c r="A192" s="14"/>
      <c r="B192" s="15" t="str">
        <f aca="false">IF($A192="","",IFERROR(INDEX(Adhérents!$B$5:$B$304,MATCH($A192,Adhérents!$A$5:$A$304,0))&amp;"","N° inconnu"))</f>
        <v/>
      </c>
      <c r="C192" s="15" t="str">
        <f aca="false">IF($A192="","",IFERROR(INDEX(Adhérents!$C$5:$C$304,MATCH($A192,Adhérents!$A$5:$A$304,0))&amp;"",""))</f>
        <v/>
      </c>
      <c r="D192" s="13" t="str">
        <f aca="false">IF($A192="","",IFERROR(INDEX(Adhérents!$E$5:$E$304,MATCH($A192,Adhérents!$A$5:$A$304,0)),""))</f>
        <v/>
      </c>
      <c r="E192" s="12"/>
      <c r="F192" s="18" t="str">
        <f aca="false">IF(OR($A192="",$E192=""),"",EDATE($E192,Listes!$O$5))</f>
        <v/>
      </c>
      <c r="G192" s="13" t="str">
        <f aca="true">IF($A192="","",IF($E192="","Manquant",IF($F192&lt;TODAY(),"Périmé",IF($F192&lt;=TODAY()+Listes!$O$6,"À renouveler","Valide"))))</f>
        <v/>
      </c>
      <c r="H192" s="14"/>
      <c r="I192" s="14"/>
      <c r="J192" s="14"/>
      <c r="K192" s="13" t="str">
        <f aca="false">IF($A192="","",IF(AND(OR($G192="Valide",$G192="À renouveler"),OR($H192="Reçue",$H192="Non concerné"),OR($I192="Accepté",$I192="Refusé"),$J192="Oui"),"Complet","Incomplet"))</f>
        <v/>
      </c>
      <c r="L192" s="11"/>
    </row>
    <row r="193" customFormat="false" ht="15" hidden="false" customHeight="false" outlineLevel="0" collapsed="false">
      <c r="A193" s="14"/>
      <c r="B193" s="15" t="str">
        <f aca="false">IF($A193="","",IFERROR(INDEX(Adhérents!$B$5:$B$304,MATCH($A193,Adhérents!$A$5:$A$304,0))&amp;"","N° inconnu"))</f>
        <v/>
      </c>
      <c r="C193" s="15" t="str">
        <f aca="false">IF($A193="","",IFERROR(INDEX(Adhérents!$C$5:$C$304,MATCH($A193,Adhérents!$A$5:$A$304,0))&amp;"",""))</f>
        <v/>
      </c>
      <c r="D193" s="13" t="str">
        <f aca="false">IF($A193="","",IFERROR(INDEX(Adhérents!$E$5:$E$304,MATCH($A193,Adhérents!$A$5:$A$304,0)),""))</f>
        <v/>
      </c>
      <c r="E193" s="12"/>
      <c r="F193" s="18" t="str">
        <f aca="false">IF(OR($A193="",$E193=""),"",EDATE($E193,Listes!$O$5))</f>
        <v/>
      </c>
      <c r="G193" s="13" t="str">
        <f aca="true">IF($A193="","",IF($E193="","Manquant",IF($F193&lt;TODAY(),"Périmé",IF($F193&lt;=TODAY()+Listes!$O$6,"À renouveler","Valide"))))</f>
        <v/>
      </c>
      <c r="H193" s="14"/>
      <c r="I193" s="14"/>
      <c r="J193" s="14"/>
      <c r="K193" s="13" t="str">
        <f aca="false">IF($A193="","",IF(AND(OR($G193="Valide",$G193="À renouveler"),OR($H193="Reçue",$H193="Non concerné"),OR($I193="Accepté",$I193="Refusé"),$J193="Oui"),"Complet","Incomplet"))</f>
        <v/>
      </c>
      <c r="L193" s="11"/>
    </row>
    <row r="194" customFormat="false" ht="15" hidden="false" customHeight="false" outlineLevel="0" collapsed="false">
      <c r="A194" s="14"/>
      <c r="B194" s="15" t="str">
        <f aca="false">IF($A194="","",IFERROR(INDEX(Adhérents!$B$5:$B$304,MATCH($A194,Adhérents!$A$5:$A$304,0))&amp;"","N° inconnu"))</f>
        <v/>
      </c>
      <c r="C194" s="15" t="str">
        <f aca="false">IF($A194="","",IFERROR(INDEX(Adhérents!$C$5:$C$304,MATCH($A194,Adhérents!$A$5:$A$304,0))&amp;"",""))</f>
        <v/>
      </c>
      <c r="D194" s="13" t="str">
        <f aca="false">IF($A194="","",IFERROR(INDEX(Adhérents!$E$5:$E$304,MATCH($A194,Adhérents!$A$5:$A$304,0)),""))</f>
        <v/>
      </c>
      <c r="E194" s="12"/>
      <c r="F194" s="18" t="str">
        <f aca="false">IF(OR($A194="",$E194=""),"",EDATE($E194,Listes!$O$5))</f>
        <v/>
      </c>
      <c r="G194" s="13" t="str">
        <f aca="true">IF($A194="","",IF($E194="","Manquant",IF($F194&lt;TODAY(),"Périmé",IF($F194&lt;=TODAY()+Listes!$O$6,"À renouveler","Valide"))))</f>
        <v/>
      </c>
      <c r="H194" s="14"/>
      <c r="I194" s="14"/>
      <c r="J194" s="14"/>
      <c r="K194" s="13" t="str">
        <f aca="false">IF($A194="","",IF(AND(OR($G194="Valide",$G194="À renouveler"),OR($H194="Reçue",$H194="Non concerné"),OR($I194="Accepté",$I194="Refusé"),$J194="Oui"),"Complet","Incomplet"))</f>
        <v/>
      </c>
      <c r="L194" s="11"/>
    </row>
    <row r="195" customFormat="false" ht="15" hidden="false" customHeight="false" outlineLevel="0" collapsed="false">
      <c r="A195" s="14"/>
      <c r="B195" s="15" t="str">
        <f aca="false">IF($A195="","",IFERROR(INDEX(Adhérents!$B$5:$B$304,MATCH($A195,Adhérents!$A$5:$A$304,0))&amp;"","N° inconnu"))</f>
        <v/>
      </c>
      <c r="C195" s="15" t="str">
        <f aca="false">IF($A195="","",IFERROR(INDEX(Adhérents!$C$5:$C$304,MATCH($A195,Adhérents!$A$5:$A$304,0))&amp;"",""))</f>
        <v/>
      </c>
      <c r="D195" s="13" t="str">
        <f aca="false">IF($A195="","",IFERROR(INDEX(Adhérents!$E$5:$E$304,MATCH($A195,Adhérents!$A$5:$A$304,0)),""))</f>
        <v/>
      </c>
      <c r="E195" s="12"/>
      <c r="F195" s="18" t="str">
        <f aca="false">IF(OR($A195="",$E195=""),"",EDATE($E195,Listes!$O$5))</f>
        <v/>
      </c>
      <c r="G195" s="13" t="str">
        <f aca="true">IF($A195="","",IF($E195="","Manquant",IF($F195&lt;TODAY(),"Périmé",IF($F195&lt;=TODAY()+Listes!$O$6,"À renouveler","Valide"))))</f>
        <v/>
      </c>
      <c r="H195" s="14"/>
      <c r="I195" s="14"/>
      <c r="J195" s="14"/>
      <c r="K195" s="13" t="str">
        <f aca="false">IF($A195="","",IF(AND(OR($G195="Valide",$G195="À renouveler"),OR($H195="Reçue",$H195="Non concerné"),OR($I195="Accepté",$I195="Refusé"),$J195="Oui"),"Complet","Incomplet"))</f>
        <v/>
      </c>
      <c r="L195" s="11"/>
    </row>
    <row r="196" customFormat="false" ht="15" hidden="false" customHeight="false" outlineLevel="0" collapsed="false">
      <c r="A196" s="14"/>
      <c r="B196" s="15" t="str">
        <f aca="false">IF($A196="","",IFERROR(INDEX(Adhérents!$B$5:$B$304,MATCH($A196,Adhérents!$A$5:$A$304,0))&amp;"","N° inconnu"))</f>
        <v/>
      </c>
      <c r="C196" s="15" t="str">
        <f aca="false">IF($A196="","",IFERROR(INDEX(Adhérents!$C$5:$C$304,MATCH($A196,Adhérents!$A$5:$A$304,0))&amp;"",""))</f>
        <v/>
      </c>
      <c r="D196" s="13" t="str">
        <f aca="false">IF($A196="","",IFERROR(INDEX(Adhérents!$E$5:$E$304,MATCH($A196,Adhérents!$A$5:$A$304,0)),""))</f>
        <v/>
      </c>
      <c r="E196" s="12"/>
      <c r="F196" s="18" t="str">
        <f aca="false">IF(OR($A196="",$E196=""),"",EDATE($E196,Listes!$O$5))</f>
        <v/>
      </c>
      <c r="G196" s="13" t="str">
        <f aca="true">IF($A196="","",IF($E196="","Manquant",IF($F196&lt;TODAY(),"Périmé",IF($F196&lt;=TODAY()+Listes!$O$6,"À renouveler","Valide"))))</f>
        <v/>
      </c>
      <c r="H196" s="14"/>
      <c r="I196" s="14"/>
      <c r="J196" s="14"/>
      <c r="K196" s="13" t="str">
        <f aca="false">IF($A196="","",IF(AND(OR($G196="Valide",$G196="À renouveler"),OR($H196="Reçue",$H196="Non concerné"),OR($I196="Accepté",$I196="Refusé"),$J196="Oui"),"Complet","Incomplet"))</f>
        <v/>
      </c>
      <c r="L196" s="11"/>
    </row>
    <row r="197" customFormat="false" ht="15" hidden="false" customHeight="false" outlineLevel="0" collapsed="false">
      <c r="A197" s="14"/>
      <c r="B197" s="15" t="str">
        <f aca="false">IF($A197="","",IFERROR(INDEX(Adhérents!$B$5:$B$304,MATCH($A197,Adhérents!$A$5:$A$304,0))&amp;"","N° inconnu"))</f>
        <v/>
      </c>
      <c r="C197" s="15" t="str">
        <f aca="false">IF($A197="","",IFERROR(INDEX(Adhérents!$C$5:$C$304,MATCH($A197,Adhérents!$A$5:$A$304,0))&amp;"",""))</f>
        <v/>
      </c>
      <c r="D197" s="13" t="str">
        <f aca="false">IF($A197="","",IFERROR(INDEX(Adhérents!$E$5:$E$304,MATCH($A197,Adhérents!$A$5:$A$304,0)),""))</f>
        <v/>
      </c>
      <c r="E197" s="12"/>
      <c r="F197" s="18" t="str">
        <f aca="false">IF(OR($A197="",$E197=""),"",EDATE($E197,Listes!$O$5))</f>
        <v/>
      </c>
      <c r="G197" s="13" t="str">
        <f aca="true">IF($A197="","",IF($E197="","Manquant",IF($F197&lt;TODAY(),"Périmé",IF($F197&lt;=TODAY()+Listes!$O$6,"À renouveler","Valide"))))</f>
        <v/>
      </c>
      <c r="H197" s="14"/>
      <c r="I197" s="14"/>
      <c r="J197" s="14"/>
      <c r="K197" s="13" t="str">
        <f aca="false">IF($A197="","",IF(AND(OR($G197="Valide",$G197="À renouveler"),OR($H197="Reçue",$H197="Non concerné"),OR($I197="Accepté",$I197="Refusé"),$J197="Oui"),"Complet","Incomplet"))</f>
        <v/>
      </c>
      <c r="L197" s="11"/>
    </row>
    <row r="198" customFormat="false" ht="15" hidden="false" customHeight="false" outlineLevel="0" collapsed="false">
      <c r="A198" s="14"/>
      <c r="B198" s="15" t="str">
        <f aca="false">IF($A198="","",IFERROR(INDEX(Adhérents!$B$5:$B$304,MATCH($A198,Adhérents!$A$5:$A$304,0))&amp;"","N° inconnu"))</f>
        <v/>
      </c>
      <c r="C198" s="15" t="str">
        <f aca="false">IF($A198="","",IFERROR(INDEX(Adhérents!$C$5:$C$304,MATCH($A198,Adhérents!$A$5:$A$304,0))&amp;"",""))</f>
        <v/>
      </c>
      <c r="D198" s="13" t="str">
        <f aca="false">IF($A198="","",IFERROR(INDEX(Adhérents!$E$5:$E$304,MATCH($A198,Adhérents!$A$5:$A$304,0)),""))</f>
        <v/>
      </c>
      <c r="E198" s="12"/>
      <c r="F198" s="18" t="str">
        <f aca="false">IF(OR($A198="",$E198=""),"",EDATE($E198,Listes!$O$5))</f>
        <v/>
      </c>
      <c r="G198" s="13" t="str">
        <f aca="true">IF($A198="","",IF($E198="","Manquant",IF($F198&lt;TODAY(),"Périmé",IF($F198&lt;=TODAY()+Listes!$O$6,"À renouveler","Valide"))))</f>
        <v/>
      </c>
      <c r="H198" s="14"/>
      <c r="I198" s="14"/>
      <c r="J198" s="14"/>
      <c r="K198" s="13" t="str">
        <f aca="false">IF($A198="","",IF(AND(OR($G198="Valide",$G198="À renouveler"),OR($H198="Reçue",$H198="Non concerné"),OR($I198="Accepté",$I198="Refusé"),$J198="Oui"),"Complet","Incomplet"))</f>
        <v/>
      </c>
      <c r="L198" s="11"/>
    </row>
    <row r="199" customFormat="false" ht="15" hidden="false" customHeight="false" outlineLevel="0" collapsed="false">
      <c r="A199" s="14"/>
      <c r="B199" s="15" t="str">
        <f aca="false">IF($A199="","",IFERROR(INDEX(Adhérents!$B$5:$B$304,MATCH($A199,Adhérents!$A$5:$A$304,0))&amp;"","N° inconnu"))</f>
        <v/>
      </c>
      <c r="C199" s="15" t="str">
        <f aca="false">IF($A199="","",IFERROR(INDEX(Adhérents!$C$5:$C$304,MATCH($A199,Adhérents!$A$5:$A$304,0))&amp;"",""))</f>
        <v/>
      </c>
      <c r="D199" s="13" t="str">
        <f aca="false">IF($A199="","",IFERROR(INDEX(Adhérents!$E$5:$E$304,MATCH($A199,Adhérents!$A$5:$A$304,0)),""))</f>
        <v/>
      </c>
      <c r="E199" s="12"/>
      <c r="F199" s="18" t="str">
        <f aca="false">IF(OR($A199="",$E199=""),"",EDATE($E199,Listes!$O$5))</f>
        <v/>
      </c>
      <c r="G199" s="13" t="str">
        <f aca="true">IF($A199="","",IF($E199="","Manquant",IF($F199&lt;TODAY(),"Périmé",IF($F199&lt;=TODAY()+Listes!$O$6,"À renouveler","Valide"))))</f>
        <v/>
      </c>
      <c r="H199" s="14"/>
      <c r="I199" s="14"/>
      <c r="J199" s="14"/>
      <c r="K199" s="13" t="str">
        <f aca="false">IF($A199="","",IF(AND(OR($G199="Valide",$G199="À renouveler"),OR($H199="Reçue",$H199="Non concerné"),OR($I199="Accepté",$I199="Refusé"),$J199="Oui"),"Complet","Incomplet"))</f>
        <v/>
      </c>
      <c r="L199" s="11"/>
    </row>
    <row r="200" customFormat="false" ht="15" hidden="false" customHeight="false" outlineLevel="0" collapsed="false">
      <c r="A200" s="14"/>
      <c r="B200" s="15" t="str">
        <f aca="false">IF($A200="","",IFERROR(INDEX(Adhérents!$B$5:$B$304,MATCH($A200,Adhérents!$A$5:$A$304,0))&amp;"","N° inconnu"))</f>
        <v/>
      </c>
      <c r="C200" s="15" t="str">
        <f aca="false">IF($A200="","",IFERROR(INDEX(Adhérents!$C$5:$C$304,MATCH($A200,Adhérents!$A$5:$A$304,0))&amp;"",""))</f>
        <v/>
      </c>
      <c r="D200" s="13" t="str">
        <f aca="false">IF($A200="","",IFERROR(INDEX(Adhérents!$E$5:$E$304,MATCH($A200,Adhérents!$A$5:$A$304,0)),""))</f>
        <v/>
      </c>
      <c r="E200" s="12"/>
      <c r="F200" s="18" t="str">
        <f aca="false">IF(OR($A200="",$E200=""),"",EDATE($E200,Listes!$O$5))</f>
        <v/>
      </c>
      <c r="G200" s="13" t="str">
        <f aca="true">IF($A200="","",IF($E200="","Manquant",IF($F200&lt;TODAY(),"Périmé",IF($F200&lt;=TODAY()+Listes!$O$6,"À renouveler","Valide"))))</f>
        <v/>
      </c>
      <c r="H200" s="14"/>
      <c r="I200" s="14"/>
      <c r="J200" s="14"/>
      <c r="K200" s="13" t="str">
        <f aca="false">IF($A200="","",IF(AND(OR($G200="Valide",$G200="À renouveler"),OR($H200="Reçue",$H200="Non concerné"),OR($I200="Accepté",$I200="Refusé"),$J200="Oui"),"Complet","Incomplet"))</f>
        <v/>
      </c>
      <c r="L200" s="11"/>
    </row>
    <row r="201" customFormat="false" ht="15" hidden="false" customHeight="false" outlineLevel="0" collapsed="false">
      <c r="A201" s="14"/>
      <c r="B201" s="15" t="str">
        <f aca="false">IF($A201="","",IFERROR(INDEX(Adhérents!$B$5:$B$304,MATCH($A201,Adhérents!$A$5:$A$304,0))&amp;"","N° inconnu"))</f>
        <v/>
      </c>
      <c r="C201" s="15" t="str">
        <f aca="false">IF($A201="","",IFERROR(INDEX(Adhérents!$C$5:$C$304,MATCH($A201,Adhérents!$A$5:$A$304,0))&amp;"",""))</f>
        <v/>
      </c>
      <c r="D201" s="13" t="str">
        <f aca="false">IF($A201="","",IFERROR(INDEX(Adhérents!$E$5:$E$304,MATCH($A201,Adhérents!$A$5:$A$304,0)),""))</f>
        <v/>
      </c>
      <c r="E201" s="12"/>
      <c r="F201" s="18" t="str">
        <f aca="false">IF(OR($A201="",$E201=""),"",EDATE($E201,Listes!$O$5))</f>
        <v/>
      </c>
      <c r="G201" s="13" t="str">
        <f aca="true">IF($A201="","",IF($E201="","Manquant",IF($F201&lt;TODAY(),"Périmé",IF($F201&lt;=TODAY()+Listes!$O$6,"À renouveler","Valide"))))</f>
        <v/>
      </c>
      <c r="H201" s="14"/>
      <c r="I201" s="14"/>
      <c r="J201" s="14"/>
      <c r="K201" s="13" t="str">
        <f aca="false">IF($A201="","",IF(AND(OR($G201="Valide",$G201="À renouveler"),OR($H201="Reçue",$H201="Non concerné"),OR($I201="Accepté",$I201="Refusé"),$J201="Oui"),"Complet","Incomplet"))</f>
        <v/>
      </c>
      <c r="L201" s="11"/>
    </row>
    <row r="202" customFormat="false" ht="15" hidden="false" customHeight="false" outlineLevel="0" collapsed="false">
      <c r="A202" s="14"/>
      <c r="B202" s="15" t="str">
        <f aca="false">IF($A202="","",IFERROR(INDEX(Adhérents!$B$5:$B$304,MATCH($A202,Adhérents!$A$5:$A$304,0))&amp;"","N° inconnu"))</f>
        <v/>
      </c>
      <c r="C202" s="15" t="str">
        <f aca="false">IF($A202="","",IFERROR(INDEX(Adhérents!$C$5:$C$304,MATCH($A202,Adhérents!$A$5:$A$304,0))&amp;"",""))</f>
        <v/>
      </c>
      <c r="D202" s="13" t="str">
        <f aca="false">IF($A202="","",IFERROR(INDEX(Adhérents!$E$5:$E$304,MATCH($A202,Adhérents!$A$5:$A$304,0)),""))</f>
        <v/>
      </c>
      <c r="E202" s="12"/>
      <c r="F202" s="18" t="str">
        <f aca="false">IF(OR($A202="",$E202=""),"",EDATE($E202,Listes!$O$5))</f>
        <v/>
      </c>
      <c r="G202" s="13" t="str">
        <f aca="true">IF($A202="","",IF($E202="","Manquant",IF($F202&lt;TODAY(),"Périmé",IF($F202&lt;=TODAY()+Listes!$O$6,"À renouveler","Valide"))))</f>
        <v/>
      </c>
      <c r="H202" s="14"/>
      <c r="I202" s="14"/>
      <c r="J202" s="14"/>
      <c r="K202" s="13" t="str">
        <f aca="false">IF($A202="","",IF(AND(OR($G202="Valide",$G202="À renouveler"),OR($H202="Reçue",$H202="Non concerné"),OR($I202="Accepté",$I202="Refusé"),$J202="Oui"),"Complet","Incomplet"))</f>
        <v/>
      </c>
      <c r="L202" s="11"/>
    </row>
    <row r="203" customFormat="false" ht="15" hidden="false" customHeight="false" outlineLevel="0" collapsed="false">
      <c r="A203" s="14"/>
      <c r="B203" s="15" t="str">
        <f aca="false">IF($A203="","",IFERROR(INDEX(Adhérents!$B$5:$B$304,MATCH($A203,Adhérents!$A$5:$A$304,0))&amp;"","N° inconnu"))</f>
        <v/>
      </c>
      <c r="C203" s="15" t="str">
        <f aca="false">IF($A203="","",IFERROR(INDEX(Adhérents!$C$5:$C$304,MATCH($A203,Adhérents!$A$5:$A$304,0))&amp;"",""))</f>
        <v/>
      </c>
      <c r="D203" s="13" t="str">
        <f aca="false">IF($A203="","",IFERROR(INDEX(Adhérents!$E$5:$E$304,MATCH($A203,Adhérents!$A$5:$A$304,0)),""))</f>
        <v/>
      </c>
      <c r="E203" s="12"/>
      <c r="F203" s="18" t="str">
        <f aca="false">IF(OR($A203="",$E203=""),"",EDATE($E203,Listes!$O$5))</f>
        <v/>
      </c>
      <c r="G203" s="13" t="str">
        <f aca="true">IF($A203="","",IF($E203="","Manquant",IF($F203&lt;TODAY(),"Périmé",IF($F203&lt;=TODAY()+Listes!$O$6,"À renouveler","Valide"))))</f>
        <v/>
      </c>
      <c r="H203" s="14"/>
      <c r="I203" s="14"/>
      <c r="J203" s="14"/>
      <c r="K203" s="13" t="str">
        <f aca="false">IF($A203="","",IF(AND(OR($G203="Valide",$G203="À renouveler"),OR($H203="Reçue",$H203="Non concerné"),OR($I203="Accepté",$I203="Refusé"),$J203="Oui"),"Complet","Incomplet"))</f>
        <v/>
      </c>
      <c r="L203" s="11"/>
    </row>
    <row r="204" customFormat="false" ht="15" hidden="false" customHeight="false" outlineLevel="0" collapsed="false">
      <c r="A204" s="14"/>
      <c r="B204" s="15" t="str">
        <f aca="false">IF($A204="","",IFERROR(INDEX(Adhérents!$B$5:$B$304,MATCH($A204,Adhérents!$A$5:$A$304,0))&amp;"","N° inconnu"))</f>
        <v/>
      </c>
      <c r="C204" s="15" t="str">
        <f aca="false">IF($A204="","",IFERROR(INDEX(Adhérents!$C$5:$C$304,MATCH($A204,Adhérents!$A$5:$A$304,0))&amp;"",""))</f>
        <v/>
      </c>
      <c r="D204" s="13" t="str">
        <f aca="false">IF($A204="","",IFERROR(INDEX(Adhérents!$E$5:$E$304,MATCH($A204,Adhérents!$A$5:$A$304,0)),""))</f>
        <v/>
      </c>
      <c r="E204" s="12"/>
      <c r="F204" s="18" t="str">
        <f aca="false">IF(OR($A204="",$E204=""),"",EDATE($E204,Listes!$O$5))</f>
        <v/>
      </c>
      <c r="G204" s="13" t="str">
        <f aca="true">IF($A204="","",IF($E204="","Manquant",IF($F204&lt;TODAY(),"Périmé",IF($F204&lt;=TODAY()+Listes!$O$6,"À renouveler","Valide"))))</f>
        <v/>
      </c>
      <c r="H204" s="14"/>
      <c r="I204" s="14"/>
      <c r="J204" s="14"/>
      <c r="K204" s="13" t="str">
        <f aca="false">IF($A204="","",IF(AND(OR($G204="Valide",$G204="À renouveler"),OR($H204="Reçue",$H204="Non concerné"),OR($I204="Accepté",$I204="Refusé"),$J204="Oui"),"Complet","Incomplet"))</f>
        <v/>
      </c>
      <c r="L204" s="11"/>
    </row>
    <row r="205" customFormat="false" ht="15" hidden="false" customHeight="false" outlineLevel="0" collapsed="false">
      <c r="A205" s="14"/>
      <c r="B205" s="15" t="str">
        <f aca="false">IF($A205="","",IFERROR(INDEX(Adhérents!$B$5:$B$304,MATCH($A205,Adhérents!$A$5:$A$304,0))&amp;"","N° inconnu"))</f>
        <v/>
      </c>
      <c r="C205" s="15" t="str">
        <f aca="false">IF($A205="","",IFERROR(INDEX(Adhérents!$C$5:$C$304,MATCH($A205,Adhérents!$A$5:$A$304,0))&amp;"",""))</f>
        <v/>
      </c>
      <c r="D205" s="13" t="str">
        <f aca="false">IF($A205="","",IFERROR(INDEX(Adhérents!$E$5:$E$304,MATCH($A205,Adhérents!$A$5:$A$304,0)),""))</f>
        <v/>
      </c>
      <c r="E205" s="12"/>
      <c r="F205" s="18" t="str">
        <f aca="false">IF(OR($A205="",$E205=""),"",EDATE($E205,Listes!$O$5))</f>
        <v/>
      </c>
      <c r="G205" s="13" t="str">
        <f aca="true">IF($A205="","",IF($E205="","Manquant",IF($F205&lt;TODAY(),"Périmé",IF($F205&lt;=TODAY()+Listes!$O$6,"À renouveler","Valide"))))</f>
        <v/>
      </c>
      <c r="H205" s="14"/>
      <c r="I205" s="14"/>
      <c r="J205" s="14"/>
      <c r="K205" s="13" t="str">
        <f aca="false">IF($A205="","",IF(AND(OR($G205="Valide",$G205="À renouveler"),OR($H205="Reçue",$H205="Non concerné"),OR($I205="Accepté",$I205="Refusé"),$J205="Oui"),"Complet","Incomplet"))</f>
        <v/>
      </c>
      <c r="L205" s="11"/>
    </row>
    <row r="206" customFormat="false" ht="15" hidden="false" customHeight="false" outlineLevel="0" collapsed="false">
      <c r="A206" s="14"/>
      <c r="B206" s="15" t="str">
        <f aca="false">IF($A206="","",IFERROR(INDEX(Adhérents!$B$5:$B$304,MATCH($A206,Adhérents!$A$5:$A$304,0))&amp;"","N° inconnu"))</f>
        <v/>
      </c>
      <c r="C206" s="15" t="str">
        <f aca="false">IF($A206="","",IFERROR(INDEX(Adhérents!$C$5:$C$304,MATCH($A206,Adhérents!$A$5:$A$304,0))&amp;"",""))</f>
        <v/>
      </c>
      <c r="D206" s="13" t="str">
        <f aca="false">IF($A206="","",IFERROR(INDEX(Adhérents!$E$5:$E$304,MATCH($A206,Adhérents!$A$5:$A$304,0)),""))</f>
        <v/>
      </c>
      <c r="E206" s="12"/>
      <c r="F206" s="18" t="str">
        <f aca="false">IF(OR($A206="",$E206=""),"",EDATE($E206,Listes!$O$5))</f>
        <v/>
      </c>
      <c r="G206" s="13" t="str">
        <f aca="true">IF($A206="","",IF($E206="","Manquant",IF($F206&lt;TODAY(),"Périmé",IF($F206&lt;=TODAY()+Listes!$O$6,"À renouveler","Valide"))))</f>
        <v/>
      </c>
      <c r="H206" s="14"/>
      <c r="I206" s="14"/>
      <c r="J206" s="14"/>
      <c r="K206" s="13" t="str">
        <f aca="false">IF($A206="","",IF(AND(OR($G206="Valide",$G206="À renouveler"),OR($H206="Reçue",$H206="Non concerné"),OR($I206="Accepté",$I206="Refusé"),$J206="Oui"),"Complet","Incomplet"))</f>
        <v/>
      </c>
      <c r="L206" s="11"/>
    </row>
    <row r="207" customFormat="false" ht="15" hidden="false" customHeight="false" outlineLevel="0" collapsed="false">
      <c r="A207" s="14"/>
      <c r="B207" s="15" t="str">
        <f aca="false">IF($A207="","",IFERROR(INDEX(Adhérents!$B$5:$B$304,MATCH($A207,Adhérents!$A$5:$A$304,0))&amp;"","N° inconnu"))</f>
        <v/>
      </c>
      <c r="C207" s="15" t="str">
        <f aca="false">IF($A207="","",IFERROR(INDEX(Adhérents!$C$5:$C$304,MATCH($A207,Adhérents!$A$5:$A$304,0))&amp;"",""))</f>
        <v/>
      </c>
      <c r="D207" s="13" t="str">
        <f aca="false">IF($A207="","",IFERROR(INDEX(Adhérents!$E$5:$E$304,MATCH($A207,Adhérents!$A$5:$A$304,0)),""))</f>
        <v/>
      </c>
      <c r="E207" s="12"/>
      <c r="F207" s="18" t="str">
        <f aca="false">IF(OR($A207="",$E207=""),"",EDATE($E207,Listes!$O$5))</f>
        <v/>
      </c>
      <c r="G207" s="13" t="str">
        <f aca="true">IF($A207="","",IF($E207="","Manquant",IF($F207&lt;TODAY(),"Périmé",IF($F207&lt;=TODAY()+Listes!$O$6,"À renouveler","Valide"))))</f>
        <v/>
      </c>
      <c r="H207" s="14"/>
      <c r="I207" s="14"/>
      <c r="J207" s="14"/>
      <c r="K207" s="13" t="str">
        <f aca="false">IF($A207="","",IF(AND(OR($G207="Valide",$G207="À renouveler"),OR($H207="Reçue",$H207="Non concerné"),OR($I207="Accepté",$I207="Refusé"),$J207="Oui"),"Complet","Incomplet"))</f>
        <v/>
      </c>
      <c r="L207" s="11"/>
    </row>
    <row r="208" customFormat="false" ht="15" hidden="false" customHeight="false" outlineLevel="0" collapsed="false">
      <c r="A208" s="14"/>
      <c r="B208" s="15" t="str">
        <f aca="false">IF($A208="","",IFERROR(INDEX(Adhérents!$B$5:$B$304,MATCH($A208,Adhérents!$A$5:$A$304,0))&amp;"","N° inconnu"))</f>
        <v/>
      </c>
      <c r="C208" s="15" t="str">
        <f aca="false">IF($A208="","",IFERROR(INDEX(Adhérents!$C$5:$C$304,MATCH($A208,Adhérents!$A$5:$A$304,0))&amp;"",""))</f>
        <v/>
      </c>
      <c r="D208" s="13" t="str">
        <f aca="false">IF($A208="","",IFERROR(INDEX(Adhérents!$E$5:$E$304,MATCH($A208,Adhérents!$A$5:$A$304,0)),""))</f>
        <v/>
      </c>
      <c r="E208" s="12"/>
      <c r="F208" s="18" t="str">
        <f aca="false">IF(OR($A208="",$E208=""),"",EDATE($E208,Listes!$O$5))</f>
        <v/>
      </c>
      <c r="G208" s="13" t="str">
        <f aca="true">IF($A208="","",IF($E208="","Manquant",IF($F208&lt;TODAY(),"Périmé",IF($F208&lt;=TODAY()+Listes!$O$6,"À renouveler","Valide"))))</f>
        <v/>
      </c>
      <c r="H208" s="14"/>
      <c r="I208" s="14"/>
      <c r="J208" s="14"/>
      <c r="K208" s="13" t="str">
        <f aca="false">IF($A208="","",IF(AND(OR($G208="Valide",$G208="À renouveler"),OR($H208="Reçue",$H208="Non concerné"),OR($I208="Accepté",$I208="Refusé"),$J208="Oui"),"Complet","Incomplet"))</f>
        <v/>
      </c>
      <c r="L208" s="11"/>
    </row>
    <row r="209" customFormat="false" ht="15" hidden="false" customHeight="false" outlineLevel="0" collapsed="false">
      <c r="A209" s="14"/>
      <c r="B209" s="15" t="str">
        <f aca="false">IF($A209="","",IFERROR(INDEX(Adhérents!$B$5:$B$304,MATCH($A209,Adhérents!$A$5:$A$304,0))&amp;"","N° inconnu"))</f>
        <v/>
      </c>
      <c r="C209" s="15" t="str">
        <f aca="false">IF($A209="","",IFERROR(INDEX(Adhérents!$C$5:$C$304,MATCH($A209,Adhérents!$A$5:$A$304,0))&amp;"",""))</f>
        <v/>
      </c>
      <c r="D209" s="13" t="str">
        <f aca="false">IF($A209="","",IFERROR(INDEX(Adhérents!$E$5:$E$304,MATCH($A209,Adhérents!$A$5:$A$304,0)),""))</f>
        <v/>
      </c>
      <c r="E209" s="12"/>
      <c r="F209" s="18" t="str">
        <f aca="false">IF(OR($A209="",$E209=""),"",EDATE($E209,Listes!$O$5))</f>
        <v/>
      </c>
      <c r="G209" s="13" t="str">
        <f aca="true">IF($A209="","",IF($E209="","Manquant",IF($F209&lt;TODAY(),"Périmé",IF($F209&lt;=TODAY()+Listes!$O$6,"À renouveler","Valide"))))</f>
        <v/>
      </c>
      <c r="H209" s="14"/>
      <c r="I209" s="14"/>
      <c r="J209" s="14"/>
      <c r="K209" s="13" t="str">
        <f aca="false">IF($A209="","",IF(AND(OR($G209="Valide",$G209="À renouveler"),OR($H209="Reçue",$H209="Non concerné"),OR($I209="Accepté",$I209="Refusé"),$J209="Oui"),"Complet","Incomplet"))</f>
        <v/>
      </c>
      <c r="L209" s="11"/>
    </row>
    <row r="210" customFormat="false" ht="15" hidden="false" customHeight="false" outlineLevel="0" collapsed="false">
      <c r="A210" s="14"/>
      <c r="B210" s="15" t="str">
        <f aca="false">IF($A210="","",IFERROR(INDEX(Adhérents!$B$5:$B$304,MATCH($A210,Adhérents!$A$5:$A$304,0))&amp;"","N° inconnu"))</f>
        <v/>
      </c>
      <c r="C210" s="15" t="str">
        <f aca="false">IF($A210="","",IFERROR(INDEX(Adhérents!$C$5:$C$304,MATCH($A210,Adhérents!$A$5:$A$304,0))&amp;"",""))</f>
        <v/>
      </c>
      <c r="D210" s="13" t="str">
        <f aca="false">IF($A210="","",IFERROR(INDEX(Adhérents!$E$5:$E$304,MATCH($A210,Adhérents!$A$5:$A$304,0)),""))</f>
        <v/>
      </c>
      <c r="E210" s="12"/>
      <c r="F210" s="18" t="str">
        <f aca="false">IF(OR($A210="",$E210=""),"",EDATE($E210,Listes!$O$5))</f>
        <v/>
      </c>
      <c r="G210" s="13" t="str">
        <f aca="true">IF($A210="","",IF($E210="","Manquant",IF($F210&lt;TODAY(),"Périmé",IF($F210&lt;=TODAY()+Listes!$O$6,"À renouveler","Valide"))))</f>
        <v/>
      </c>
      <c r="H210" s="14"/>
      <c r="I210" s="14"/>
      <c r="J210" s="14"/>
      <c r="K210" s="13" t="str">
        <f aca="false">IF($A210="","",IF(AND(OR($G210="Valide",$G210="À renouveler"),OR($H210="Reçue",$H210="Non concerné"),OR($I210="Accepté",$I210="Refusé"),$J210="Oui"),"Complet","Incomplet"))</f>
        <v/>
      </c>
      <c r="L210" s="11"/>
    </row>
    <row r="211" customFormat="false" ht="15" hidden="false" customHeight="false" outlineLevel="0" collapsed="false">
      <c r="A211" s="14"/>
      <c r="B211" s="15" t="str">
        <f aca="false">IF($A211="","",IFERROR(INDEX(Adhérents!$B$5:$B$304,MATCH($A211,Adhérents!$A$5:$A$304,0))&amp;"","N° inconnu"))</f>
        <v/>
      </c>
      <c r="C211" s="15" t="str">
        <f aca="false">IF($A211="","",IFERROR(INDEX(Adhérents!$C$5:$C$304,MATCH($A211,Adhérents!$A$5:$A$304,0))&amp;"",""))</f>
        <v/>
      </c>
      <c r="D211" s="13" t="str">
        <f aca="false">IF($A211="","",IFERROR(INDEX(Adhérents!$E$5:$E$304,MATCH($A211,Adhérents!$A$5:$A$304,0)),""))</f>
        <v/>
      </c>
      <c r="E211" s="12"/>
      <c r="F211" s="18" t="str">
        <f aca="false">IF(OR($A211="",$E211=""),"",EDATE($E211,Listes!$O$5))</f>
        <v/>
      </c>
      <c r="G211" s="13" t="str">
        <f aca="true">IF($A211="","",IF($E211="","Manquant",IF($F211&lt;TODAY(),"Périmé",IF($F211&lt;=TODAY()+Listes!$O$6,"À renouveler","Valide"))))</f>
        <v/>
      </c>
      <c r="H211" s="14"/>
      <c r="I211" s="14"/>
      <c r="J211" s="14"/>
      <c r="K211" s="13" t="str">
        <f aca="false">IF($A211="","",IF(AND(OR($G211="Valide",$G211="À renouveler"),OR($H211="Reçue",$H211="Non concerné"),OR($I211="Accepté",$I211="Refusé"),$J211="Oui"),"Complet","Incomplet"))</f>
        <v/>
      </c>
      <c r="L211" s="11"/>
    </row>
    <row r="212" customFormat="false" ht="15" hidden="false" customHeight="false" outlineLevel="0" collapsed="false">
      <c r="A212" s="14"/>
      <c r="B212" s="15" t="str">
        <f aca="false">IF($A212="","",IFERROR(INDEX(Adhérents!$B$5:$B$304,MATCH($A212,Adhérents!$A$5:$A$304,0))&amp;"","N° inconnu"))</f>
        <v/>
      </c>
      <c r="C212" s="15" t="str">
        <f aca="false">IF($A212="","",IFERROR(INDEX(Adhérents!$C$5:$C$304,MATCH($A212,Adhérents!$A$5:$A$304,0))&amp;"",""))</f>
        <v/>
      </c>
      <c r="D212" s="13" t="str">
        <f aca="false">IF($A212="","",IFERROR(INDEX(Adhérents!$E$5:$E$304,MATCH($A212,Adhérents!$A$5:$A$304,0)),""))</f>
        <v/>
      </c>
      <c r="E212" s="12"/>
      <c r="F212" s="18" t="str">
        <f aca="false">IF(OR($A212="",$E212=""),"",EDATE($E212,Listes!$O$5))</f>
        <v/>
      </c>
      <c r="G212" s="13" t="str">
        <f aca="true">IF($A212="","",IF($E212="","Manquant",IF($F212&lt;TODAY(),"Périmé",IF($F212&lt;=TODAY()+Listes!$O$6,"À renouveler","Valide"))))</f>
        <v/>
      </c>
      <c r="H212" s="14"/>
      <c r="I212" s="14"/>
      <c r="J212" s="14"/>
      <c r="K212" s="13" t="str">
        <f aca="false">IF($A212="","",IF(AND(OR($G212="Valide",$G212="À renouveler"),OR($H212="Reçue",$H212="Non concerné"),OR($I212="Accepté",$I212="Refusé"),$J212="Oui"),"Complet","Incomplet"))</f>
        <v/>
      </c>
      <c r="L212" s="11"/>
    </row>
    <row r="213" customFormat="false" ht="15" hidden="false" customHeight="false" outlineLevel="0" collapsed="false">
      <c r="A213" s="14"/>
      <c r="B213" s="15" t="str">
        <f aca="false">IF($A213="","",IFERROR(INDEX(Adhérents!$B$5:$B$304,MATCH($A213,Adhérents!$A$5:$A$304,0))&amp;"","N° inconnu"))</f>
        <v/>
      </c>
      <c r="C213" s="15" t="str">
        <f aca="false">IF($A213="","",IFERROR(INDEX(Adhérents!$C$5:$C$304,MATCH($A213,Adhérents!$A$5:$A$304,0))&amp;"",""))</f>
        <v/>
      </c>
      <c r="D213" s="13" t="str">
        <f aca="false">IF($A213="","",IFERROR(INDEX(Adhérents!$E$5:$E$304,MATCH($A213,Adhérents!$A$5:$A$304,0)),""))</f>
        <v/>
      </c>
      <c r="E213" s="12"/>
      <c r="F213" s="18" t="str">
        <f aca="false">IF(OR($A213="",$E213=""),"",EDATE($E213,Listes!$O$5))</f>
        <v/>
      </c>
      <c r="G213" s="13" t="str">
        <f aca="true">IF($A213="","",IF($E213="","Manquant",IF($F213&lt;TODAY(),"Périmé",IF($F213&lt;=TODAY()+Listes!$O$6,"À renouveler","Valide"))))</f>
        <v/>
      </c>
      <c r="H213" s="14"/>
      <c r="I213" s="14"/>
      <c r="J213" s="14"/>
      <c r="K213" s="13" t="str">
        <f aca="false">IF($A213="","",IF(AND(OR($G213="Valide",$G213="À renouveler"),OR($H213="Reçue",$H213="Non concerné"),OR($I213="Accepté",$I213="Refusé"),$J213="Oui"),"Complet","Incomplet"))</f>
        <v/>
      </c>
      <c r="L213" s="11"/>
    </row>
    <row r="214" customFormat="false" ht="15" hidden="false" customHeight="false" outlineLevel="0" collapsed="false">
      <c r="A214" s="14"/>
      <c r="B214" s="15" t="str">
        <f aca="false">IF($A214="","",IFERROR(INDEX(Adhérents!$B$5:$B$304,MATCH($A214,Adhérents!$A$5:$A$304,0))&amp;"","N° inconnu"))</f>
        <v/>
      </c>
      <c r="C214" s="15" t="str">
        <f aca="false">IF($A214="","",IFERROR(INDEX(Adhérents!$C$5:$C$304,MATCH($A214,Adhérents!$A$5:$A$304,0))&amp;"",""))</f>
        <v/>
      </c>
      <c r="D214" s="13" t="str">
        <f aca="false">IF($A214="","",IFERROR(INDEX(Adhérents!$E$5:$E$304,MATCH($A214,Adhérents!$A$5:$A$304,0)),""))</f>
        <v/>
      </c>
      <c r="E214" s="12"/>
      <c r="F214" s="18" t="str">
        <f aca="false">IF(OR($A214="",$E214=""),"",EDATE($E214,Listes!$O$5))</f>
        <v/>
      </c>
      <c r="G214" s="13" t="str">
        <f aca="true">IF($A214="","",IF($E214="","Manquant",IF($F214&lt;TODAY(),"Périmé",IF($F214&lt;=TODAY()+Listes!$O$6,"À renouveler","Valide"))))</f>
        <v/>
      </c>
      <c r="H214" s="14"/>
      <c r="I214" s="14"/>
      <c r="J214" s="14"/>
      <c r="K214" s="13" t="str">
        <f aca="false">IF($A214="","",IF(AND(OR($G214="Valide",$G214="À renouveler"),OR($H214="Reçue",$H214="Non concerné"),OR($I214="Accepté",$I214="Refusé"),$J214="Oui"),"Complet","Incomplet"))</f>
        <v/>
      </c>
      <c r="L214" s="11"/>
    </row>
    <row r="215" customFormat="false" ht="15" hidden="false" customHeight="false" outlineLevel="0" collapsed="false">
      <c r="A215" s="14"/>
      <c r="B215" s="15" t="str">
        <f aca="false">IF($A215="","",IFERROR(INDEX(Adhérents!$B$5:$B$304,MATCH($A215,Adhérents!$A$5:$A$304,0))&amp;"","N° inconnu"))</f>
        <v/>
      </c>
      <c r="C215" s="15" t="str">
        <f aca="false">IF($A215="","",IFERROR(INDEX(Adhérents!$C$5:$C$304,MATCH($A215,Adhérents!$A$5:$A$304,0))&amp;"",""))</f>
        <v/>
      </c>
      <c r="D215" s="13" t="str">
        <f aca="false">IF($A215="","",IFERROR(INDEX(Adhérents!$E$5:$E$304,MATCH($A215,Adhérents!$A$5:$A$304,0)),""))</f>
        <v/>
      </c>
      <c r="E215" s="12"/>
      <c r="F215" s="18" t="str">
        <f aca="false">IF(OR($A215="",$E215=""),"",EDATE($E215,Listes!$O$5))</f>
        <v/>
      </c>
      <c r="G215" s="13" t="str">
        <f aca="true">IF($A215="","",IF($E215="","Manquant",IF($F215&lt;TODAY(),"Périmé",IF($F215&lt;=TODAY()+Listes!$O$6,"À renouveler","Valide"))))</f>
        <v/>
      </c>
      <c r="H215" s="14"/>
      <c r="I215" s="14"/>
      <c r="J215" s="14"/>
      <c r="K215" s="13" t="str">
        <f aca="false">IF($A215="","",IF(AND(OR($G215="Valide",$G215="À renouveler"),OR($H215="Reçue",$H215="Non concerné"),OR($I215="Accepté",$I215="Refusé"),$J215="Oui"),"Complet","Incomplet"))</f>
        <v/>
      </c>
      <c r="L215" s="11"/>
    </row>
    <row r="216" customFormat="false" ht="15" hidden="false" customHeight="false" outlineLevel="0" collapsed="false">
      <c r="A216" s="14"/>
      <c r="B216" s="15" t="str">
        <f aca="false">IF($A216="","",IFERROR(INDEX(Adhérents!$B$5:$B$304,MATCH($A216,Adhérents!$A$5:$A$304,0))&amp;"","N° inconnu"))</f>
        <v/>
      </c>
      <c r="C216" s="15" t="str">
        <f aca="false">IF($A216="","",IFERROR(INDEX(Adhérents!$C$5:$C$304,MATCH($A216,Adhérents!$A$5:$A$304,0))&amp;"",""))</f>
        <v/>
      </c>
      <c r="D216" s="13" t="str">
        <f aca="false">IF($A216="","",IFERROR(INDEX(Adhérents!$E$5:$E$304,MATCH($A216,Adhérents!$A$5:$A$304,0)),""))</f>
        <v/>
      </c>
      <c r="E216" s="12"/>
      <c r="F216" s="18" t="str">
        <f aca="false">IF(OR($A216="",$E216=""),"",EDATE($E216,Listes!$O$5))</f>
        <v/>
      </c>
      <c r="G216" s="13" t="str">
        <f aca="true">IF($A216="","",IF($E216="","Manquant",IF($F216&lt;TODAY(),"Périmé",IF($F216&lt;=TODAY()+Listes!$O$6,"À renouveler","Valide"))))</f>
        <v/>
      </c>
      <c r="H216" s="14"/>
      <c r="I216" s="14"/>
      <c r="J216" s="14"/>
      <c r="K216" s="13" t="str">
        <f aca="false">IF($A216="","",IF(AND(OR($G216="Valide",$G216="À renouveler"),OR($H216="Reçue",$H216="Non concerné"),OR($I216="Accepté",$I216="Refusé"),$J216="Oui"),"Complet","Incomplet"))</f>
        <v/>
      </c>
      <c r="L216" s="11"/>
    </row>
    <row r="217" customFormat="false" ht="15" hidden="false" customHeight="false" outlineLevel="0" collapsed="false">
      <c r="A217" s="14"/>
      <c r="B217" s="15" t="str">
        <f aca="false">IF($A217="","",IFERROR(INDEX(Adhérents!$B$5:$B$304,MATCH($A217,Adhérents!$A$5:$A$304,0))&amp;"","N° inconnu"))</f>
        <v/>
      </c>
      <c r="C217" s="15" t="str">
        <f aca="false">IF($A217="","",IFERROR(INDEX(Adhérents!$C$5:$C$304,MATCH($A217,Adhérents!$A$5:$A$304,0))&amp;"",""))</f>
        <v/>
      </c>
      <c r="D217" s="13" t="str">
        <f aca="false">IF($A217="","",IFERROR(INDEX(Adhérents!$E$5:$E$304,MATCH($A217,Adhérents!$A$5:$A$304,0)),""))</f>
        <v/>
      </c>
      <c r="E217" s="12"/>
      <c r="F217" s="18" t="str">
        <f aca="false">IF(OR($A217="",$E217=""),"",EDATE($E217,Listes!$O$5))</f>
        <v/>
      </c>
      <c r="G217" s="13" t="str">
        <f aca="true">IF($A217="","",IF($E217="","Manquant",IF($F217&lt;TODAY(),"Périmé",IF($F217&lt;=TODAY()+Listes!$O$6,"À renouveler","Valide"))))</f>
        <v/>
      </c>
      <c r="H217" s="14"/>
      <c r="I217" s="14"/>
      <c r="J217" s="14"/>
      <c r="K217" s="13" t="str">
        <f aca="false">IF($A217="","",IF(AND(OR($G217="Valide",$G217="À renouveler"),OR($H217="Reçue",$H217="Non concerné"),OR($I217="Accepté",$I217="Refusé"),$J217="Oui"),"Complet","Incomplet"))</f>
        <v/>
      </c>
      <c r="L217" s="11"/>
    </row>
    <row r="218" customFormat="false" ht="15" hidden="false" customHeight="false" outlineLevel="0" collapsed="false">
      <c r="A218" s="14"/>
      <c r="B218" s="15" t="str">
        <f aca="false">IF($A218="","",IFERROR(INDEX(Adhérents!$B$5:$B$304,MATCH($A218,Adhérents!$A$5:$A$304,0))&amp;"","N° inconnu"))</f>
        <v/>
      </c>
      <c r="C218" s="15" t="str">
        <f aca="false">IF($A218="","",IFERROR(INDEX(Adhérents!$C$5:$C$304,MATCH($A218,Adhérents!$A$5:$A$304,0))&amp;"",""))</f>
        <v/>
      </c>
      <c r="D218" s="13" t="str">
        <f aca="false">IF($A218="","",IFERROR(INDEX(Adhérents!$E$5:$E$304,MATCH($A218,Adhérents!$A$5:$A$304,0)),""))</f>
        <v/>
      </c>
      <c r="E218" s="12"/>
      <c r="F218" s="18" t="str">
        <f aca="false">IF(OR($A218="",$E218=""),"",EDATE($E218,Listes!$O$5))</f>
        <v/>
      </c>
      <c r="G218" s="13" t="str">
        <f aca="true">IF($A218="","",IF($E218="","Manquant",IF($F218&lt;TODAY(),"Périmé",IF($F218&lt;=TODAY()+Listes!$O$6,"À renouveler","Valide"))))</f>
        <v/>
      </c>
      <c r="H218" s="14"/>
      <c r="I218" s="14"/>
      <c r="J218" s="14"/>
      <c r="K218" s="13" t="str">
        <f aca="false">IF($A218="","",IF(AND(OR($G218="Valide",$G218="À renouveler"),OR($H218="Reçue",$H218="Non concerné"),OR($I218="Accepté",$I218="Refusé"),$J218="Oui"),"Complet","Incomplet"))</f>
        <v/>
      </c>
      <c r="L218" s="11"/>
    </row>
    <row r="219" customFormat="false" ht="15" hidden="false" customHeight="false" outlineLevel="0" collapsed="false">
      <c r="A219" s="14"/>
      <c r="B219" s="15" t="str">
        <f aca="false">IF($A219="","",IFERROR(INDEX(Adhérents!$B$5:$B$304,MATCH($A219,Adhérents!$A$5:$A$304,0))&amp;"","N° inconnu"))</f>
        <v/>
      </c>
      <c r="C219" s="15" t="str">
        <f aca="false">IF($A219="","",IFERROR(INDEX(Adhérents!$C$5:$C$304,MATCH($A219,Adhérents!$A$5:$A$304,0))&amp;"",""))</f>
        <v/>
      </c>
      <c r="D219" s="13" t="str">
        <f aca="false">IF($A219="","",IFERROR(INDEX(Adhérents!$E$5:$E$304,MATCH($A219,Adhérents!$A$5:$A$304,0)),""))</f>
        <v/>
      </c>
      <c r="E219" s="12"/>
      <c r="F219" s="18" t="str">
        <f aca="false">IF(OR($A219="",$E219=""),"",EDATE($E219,Listes!$O$5))</f>
        <v/>
      </c>
      <c r="G219" s="13" t="str">
        <f aca="true">IF($A219="","",IF($E219="","Manquant",IF($F219&lt;TODAY(),"Périmé",IF($F219&lt;=TODAY()+Listes!$O$6,"À renouveler","Valide"))))</f>
        <v/>
      </c>
      <c r="H219" s="14"/>
      <c r="I219" s="14"/>
      <c r="J219" s="14"/>
      <c r="K219" s="13" t="str">
        <f aca="false">IF($A219="","",IF(AND(OR($G219="Valide",$G219="À renouveler"),OR($H219="Reçue",$H219="Non concerné"),OR($I219="Accepté",$I219="Refusé"),$J219="Oui"),"Complet","Incomplet"))</f>
        <v/>
      </c>
      <c r="L219" s="11"/>
    </row>
    <row r="220" customFormat="false" ht="15" hidden="false" customHeight="false" outlineLevel="0" collapsed="false">
      <c r="A220" s="14"/>
      <c r="B220" s="15" t="str">
        <f aca="false">IF($A220="","",IFERROR(INDEX(Adhérents!$B$5:$B$304,MATCH($A220,Adhérents!$A$5:$A$304,0))&amp;"","N° inconnu"))</f>
        <v/>
      </c>
      <c r="C220" s="15" t="str">
        <f aca="false">IF($A220="","",IFERROR(INDEX(Adhérents!$C$5:$C$304,MATCH($A220,Adhérents!$A$5:$A$304,0))&amp;"",""))</f>
        <v/>
      </c>
      <c r="D220" s="13" t="str">
        <f aca="false">IF($A220="","",IFERROR(INDEX(Adhérents!$E$5:$E$304,MATCH($A220,Adhérents!$A$5:$A$304,0)),""))</f>
        <v/>
      </c>
      <c r="E220" s="12"/>
      <c r="F220" s="18" t="str">
        <f aca="false">IF(OR($A220="",$E220=""),"",EDATE($E220,Listes!$O$5))</f>
        <v/>
      </c>
      <c r="G220" s="13" t="str">
        <f aca="true">IF($A220="","",IF($E220="","Manquant",IF($F220&lt;TODAY(),"Périmé",IF($F220&lt;=TODAY()+Listes!$O$6,"À renouveler","Valide"))))</f>
        <v/>
      </c>
      <c r="H220" s="14"/>
      <c r="I220" s="14"/>
      <c r="J220" s="14"/>
      <c r="K220" s="13" t="str">
        <f aca="false">IF($A220="","",IF(AND(OR($G220="Valide",$G220="À renouveler"),OR($H220="Reçue",$H220="Non concerné"),OR($I220="Accepté",$I220="Refusé"),$J220="Oui"),"Complet","Incomplet"))</f>
        <v/>
      </c>
      <c r="L220" s="11"/>
    </row>
    <row r="221" customFormat="false" ht="15" hidden="false" customHeight="false" outlineLevel="0" collapsed="false">
      <c r="A221" s="14"/>
      <c r="B221" s="15" t="str">
        <f aca="false">IF($A221="","",IFERROR(INDEX(Adhérents!$B$5:$B$304,MATCH($A221,Adhérents!$A$5:$A$304,0))&amp;"","N° inconnu"))</f>
        <v/>
      </c>
      <c r="C221" s="15" t="str">
        <f aca="false">IF($A221="","",IFERROR(INDEX(Adhérents!$C$5:$C$304,MATCH($A221,Adhérents!$A$5:$A$304,0))&amp;"",""))</f>
        <v/>
      </c>
      <c r="D221" s="13" t="str">
        <f aca="false">IF($A221="","",IFERROR(INDEX(Adhérents!$E$5:$E$304,MATCH($A221,Adhérents!$A$5:$A$304,0)),""))</f>
        <v/>
      </c>
      <c r="E221" s="12"/>
      <c r="F221" s="18" t="str">
        <f aca="false">IF(OR($A221="",$E221=""),"",EDATE($E221,Listes!$O$5))</f>
        <v/>
      </c>
      <c r="G221" s="13" t="str">
        <f aca="true">IF($A221="","",IF($E221="","Manquant",IF($F221&lt;TODAY(),"Périmé",IF($F221&lt;=TODAY()+Listes!$O$6,"À renouveler","Valide"))))</f>
        <v/>
      </c>
      <c r="H221" s="14"/>
      <c r="I221" s="14"/>
      <c r="J221" s="14"/>
      <c r="K221" s="13" t="str">
        <f aca="false">IF($A221="","",IF(AND(OR($G221="Valide",$G221="À renouveler"),OR($H221="Reçue",$H221="Non concerné"),OR($I221="Accepté",$I221="Refusé"),$J221="Oui"),"Complet","Incomplet"))</f>
        <v/>
      </c>
      <c r="L221" s="11"/>
    </row>
    <row r="222" customFormat="false" ht="15" hidden="false" customHeight="false" outlineLevel="0" collapsed="false">
      <c r="A222" s="14"/>
      <c r="B222" s="15" t="str">
        <f aca="false">IF($A222="","",IFERROR(INDEX(Adhérents!$B$5:$B$304,MATCH($A222,Adhérents!$A$5:$A$304,0))&amp;"","N° inconnu"))</f>
        <v/>
      </c>
      <c r="C222" s="15" t="str">
        <f aca="false">IF($A222="","",IFERROR(INDEX(Adhérents!$C$5:$C$304,MATCH($A222,Adhérents!$A$5:$A$304,0))&amp;"",""))</f>
        <v/>
      </c>
      <c r="D222" s="13" t="str">
        <f aca="false">IF($A222="","",IFERROR(INDEX(Adhérents!$E$5:$E$304,MATCH($A222,Adhérents!$A$5:$A$304,0)),""))</f>
        <v/>
      </c>
      <c r="E222" s="12"/>
      <c r="F222" s="18" t="str">
        <f aca="false">IF(OR($A222="",$E222=""),"",EDATE($E222,Listes!$O$5))</f>
        <v/>
      </c>
      <c r="G222" s="13" t="str">
        <f aca="true">IF($A222="","",IF($E222="","Manquant",IF($F222&lt;TODAY(),"Périmé",IF($F222&lt;=TODAY()+Listes!$O$6,"À renouveler","Valide"))))</f>
        <v/>
      </c>
      <c r="H222" s="14"/>
      <c r="I222" s="14"/>
      <c r="J222" s="14"/>
      <c r="K222" s="13" t="str">
        <f aca="false">IF($A222="","",IF(AND(OR($G222="Valide",$G222="À renouveler"),OR($H222="Reçue",$H222="Non concerné"),OR($I222="Accepté",$I222="Refusé"),$J222="Oui"),"Complet","Incomplet"))</f>
        <v/>
      </c>
      <c r="L222" s="11"/>
    </row>
    <row r="223" customFormat="false" ht="15" hidden="false" customHeight="false" outlineLevel="0" collapsed="false">
      <c r="A223" s="14"/>
      <c r="B223" s="15" t="str">
        <f aca="false">IF($A223="","",IFERROR(INDEX(Adhérents!$B$5:$B$304,MATCH($A223,Adhérents!$A$5:$A$304,0))&amp;"","N° inconnu"))</f>
        <v/>
      </c>
      <c r="C223" s="15" t="str">
        <f aca="false">IF($A223="","",IFERROR(INDEX(Adhérents!$C$5:$C$304,MATCH($A223,Adhérents!$A$5:$A$304,0))&amp;"",""))</f>
        <v/>
      </c>
      <c r="D223" s="13" t="str">
        <f aca="false">IF($A223="","",IFERROR(INDEX(Adhérents!$E$5:$E$304,MATCH($A223,Adhérents!$A$5:$A$304,0)),""))</f>
        <v/>
      </c>
      <c r="E223" s="12"/>
      <c r="F223" s="18" t="str">
        <f aca="false">IF(OR($A223="",$E223=""),"",EDATE($E223,Listes!$O$5))</f>
        <v/>
      </c>
      <c r="G223" s="13" t="str">
        <f aca="true">IF($A223="","",IF($E223="","Manquant",IF($F223&lt;TODAY(),"Périmé",IF($F223&lt;=TODAY()+Listes!$O$6,"À renouveler","Valide"))))</f>
        <v/>
      </c>
      <c r="H223" s="14"/>
      <c r="I223" s="14"/>
      <c r="J223" s="14"/>
      <c r="K223" s="13" t="str">
        <f aca="false">IF($A223="","",IF(AND(OR($G223="Valide",$G223="À renouveler"),OR($H223="Reçue",$H223="Non concerné"),OR($I223="Accepté",$I223="Refusé"),$J223="Oui"),"Complet","Incomplet"))</f>
        <v/>
      </c>
      <c r="L223" s="11"/>
    </row>
    <row r="224" customFormat="false" ht="15" hidden="false" customHeight="false" outlineLevel="0" collapsed="false">
      <c r="A224" s="14"/>
      <c r="B224" s="15" t="str">
        <f aca="false">IF($A224="","",IFERROR(INDEX(Adhérents!$B$5:$B$304,MATCH($A224,Adhérents!$A$5:$A$304,0))&amp;"","N° inconnu"))</f>
        <v/>
      </c>
      <c r="C224" s="15" t="str">
        <f aca="false">IF($A224="","",IFERROR(INDEX(Adhérents!$C$5:$C$304,MATCH($A224,Adhérents!$A$5:$A$304,0))&amp;"",""))</f>
        <v/>
      </c>
      <c r="D224" s="13" t="str">
        <f aca="false">IF($A224="","",IFERROR(INDEX(Adhérents!$E$5:$E$304,MATCH($A224,Adhérents!$A$5:$A$304,0)),""))</f>
        <v/>
      </c>
      <c r="E224" s="12"/>
      <c r="F224" s="18" t="str">
        <f aca="false">IF(OR($A224="",$E224=""),"",EDATE($E224,Listes!$O$5))</f>
        <v/>
      </c>
      <c r="G224" s="13" t="str">
        <f aca="true">IF($A224="","",IF($E224="","Manquant",IF($F224&lt;TODAY(),"Périmé",IF($F224&lt;=TODAY()+Listes!$O$6,"À renouveler","Valide"))))</f>
        <v/>
      </c>
      <c r="H224" s="14"/>
      <c r="I224" s="14"/>
      <c r="J224" s="14"/>
      <c r="K224" s="13" t="str">
        <f aca="false">IF($A224="","",IF(AND(OR($G224="Valide",$G224="À renouveler"),OR($H224="Reçue",$H224="Non concerné"),OR($I224="Accepté",$I224="Refusé"),$J224="Oui"),"Complet","Incomplet"))</f>
        <v/>
      </c>
      <c r="L224" s="11"/>
    </row>
    <row r="225" customFormat="false" ht="15" hidden="false" customHeight="false" outlineLevel="0" collapsed="false">
      <c r="A225" s="14"/>
      <c r="B225" s="15" t="str">
        <f aca="false">IF($A225="","",IFERROR(INDEX(Adhérents!$B$5:$B$304,MATCH($A225,Adhérents!$A$5:$A$304,0))&amp;"","N° inconnu"))</f>
        <v/>
      </c>
      <c r="C225" s="15" t="str">
        <f aca="false">IF($A225="","",IFERROR(INDEX(Adhérents!$C$5:$C$304,MATCH($A225,Adhérents!$A$5:$A$304,0))&amp;"",""))</f>
        <v/>
      </c>
      <c r="D225" s="13" t="str">
        <f aca="false">IF($A225="","",IFERROR(INDEX(Adhérents!$E$5:$E$304,MATCH($A225,Adhérents!$A$5:$A$304,0)),""))</f>
        <v/>
      </c>
      <c r="E225" s="12"/>
      <c r="F225" s="18" t="str">
        <f aca="false">IF(OR($A225="",$E225=""),"",EDATE($E225,Listes!$O$5))</f>
        <v/>
      </c>
      <c r="G225" s="13" t="str">
        <f aca="true">IF($A225="","",IF($E225="","Manquant",IF($F225&lt;TODAY(),"Périmé",IF($F225&lt;=TODAY()+Listes!$O$6,"À renouveler","Valide"))))</f>
        <v/>
      </c>
      <c r="H225" s="14"/>
      <c r="I225" s="14"/>
      <c r="J225" s="14"/>
      <c r="K225" s="13" t="str">
        <f aca="false">IF($A225="","",IF(AND(OR($G225="Valide",$G225="À renouveler"),OR($H225="Reçue",$H225="Non concerné"),OR($I225="Accepté",$I225="Refusé"),$J225="Oui"),"Complet","Incomplet"))</f>
        <v/>
      </c>
      <c r="L225" s="11"/>
    </row>
    <row r="226" customFormat="false" ht="15" hidden="false" customHeight="false" outlineLevel="0" collapsed="false">
      <c r="A226" s="14"/>
      <c r="B226" s="15" t="str">
        <f aca="false">IF($A226="","",IFERROR(INDEX(Adhérents!$B$5:$B$304,MATCH($A226,Adhérents!$A$5:$A$304,0))&amp;"","N° inconnu"))</f>
        <v/>
      </c>
      <c r="C226" s="15" t="str">
        <f aca="false">IF($A226="","",IFERROR(INDEX(Adhérents!$C$5:$C$304,MATCH($A226,Adhérents!$A$5:$A$304,0))&amp;"",""))</f>
        <v/>
      </c>
      <c r="D226" s="13" t="str">
        <f aca="false">IF($A226="","",IFERROR(INDEX(Adhérents!$E$5:$E$304,MATCH($A226,Adhérents!$A$5:$A$304,0)),""))</f>
        <v/>
      </c>
      <c r="E226" s="12"/>
      <c r="F226" s="18" t="str">
        <f aca="false">IF(OR($A226="",$E226=""),"",EDATE($E226,Listes!$O$5))</f>
        <v/>
      </c>
      <c r="G226" s="13" t="str">
        <f aca="true">IF($A226="","",IF($E226="","Manquant",IF($F226&lt;TODAY(),"Périmé",IF($F226&lt;=TODAY()+Listes!$O$6,"À renouveler","Valide"))))</f>
        <v/>
      </c>
      <c r="H226" s="14"/>
      <c r="I226" s="14"/>
      <c r="J226" s="14"/>
      <c r="K226" s="13" t="str">
        <f aca="false">IF($A226="","",IF(AND(OR($G226="Valide",$G226="À renouveler"),OR($H226="Reçue",$H226="Non concerné"),OR($I226="Accepté",$I226="Refusé"),$J226="Oui"),"Complet","Incomplet"))</f>
        <v/>
      </c>
      <c r="L226" s="11"/>
    </row>
    <row r="227" customFormat="false" ht="15" hidden="false" customHeight="false" outlineLevel="0" collapsed="false">
      <c r="A227" s="14"/>
      <c r="B227" s="15" t="str">
        <f aca="false">IF($A227="","",IFERROR(INDEX(Adhérents!$B$5:$B$304,MATCH($A227,Adhérents!$A$5:$A$304,0))&amp;"","N° inconnu"))</f>
        <v/>
      </c>
      <c r="C227" s="15" t="str">
        <f aca="false">IF($A227="","",IFERROR(INDEX(Adhérents!$C$5:$C$304,MATCH($A227,Adhérents!$A$5:$A$304,0))&amp;"",""))</f>
        <v/>
      </c>
      <c r="D227" s="13" t="str">
        <f aca="false">IF($A227="","",IFERROR(INDEX(Adhérents!$E$5:$E$304,MATCH($A227,Adhérents!$A$5:$A$304,0)),""))</f>
        <v/>
      </c>
      <c r="E227" s="12"/>
      <c r="F227" s="18" t="str">
        <f aca="false">IF(OR($A227="",$E227=""),"",EDATE($E227,Listes!$O$5))</f>
        <v/>
      </c>
      <c r="G227" s="13" t="str">
        <f aca="true">IF($A227="","",IF($E227="","Manquant",IF($F227&lt;TODAY(),"Périmé",IF($F227&lt;=TODAY()+Listes!$O$6,"À renouveler","Valide"))))</f>
        <v/>
      </c>
      <c r="H227" s="14"/>
      <c r="I227" s="14"/>
      <c r="J227" s="14"/>
      <c r="K227" s="13" t="str">
        <f aca="false">IF($A227="","",IF(AND(OR($G227="Valide",$G227="À renouveler"),OR($H227="Reçue",$H227="Non concerné"),OR($I227="Accepté",$I227="Refusé"),$J227="Oui"),"Complet","Incomplet"))</f>
        <v/>
      </c>
      <c r="L227" s="11"/>
    </row>
    <row r="228" customFormat="false" ht="15" hidden="false" customHeight="false" outlineLevel="0" collapsed="false">
      <c r="A228" s="14"/>
      <c r="B228" s="15" t="str">
        <f aca="false">IF($A228="","",IFERROR(INDEX(Adhérents!$B$5:$B$304,MATCH($A228,Adhérents!$A$5:$A$304,0))&amp;"","N° inconnu"))</f>
        <v/>
      </c>
      <c r="C228" s="15" t="str">
        <f aca="false">IF($A228="","",IFERROR(INDEX(Adhérents!$C$5:$C$304,MATCH($A228,Adhérents!$A$5:$A$304,0))&amp;"",""))</f>
        <v/>
      </c>
      <c r="D228" s="13" t="str">
        <f aca="false">IF($A228="","",IFERROR(INDEX(Adhérents!$E$5:$E$304,MATCH($A228,Adhérents!$A$5:$A$304,0)),""))</f>
        <v/>
      </c>
      <c r="E228" s="12"/>
      <c r="F228" s="18" t="str">
        <f aca="false">IF(OR($A228="",$E228=""),"",EDATE($E228,Listes!$O$5))</f>
        <v/>
      </c>
      <c r="G228" s="13" t="str">
        <f aca="true">IF($A228="","",IF($E228="","Manquant",IF($F228&lt;TODAY(),"Périmé",IF($F228&lt;=TODAY()+Listes!$O$6,"À renouveler","Valide"))))</f>
        <v/>
      </c>
      <c r="H228" s="14"/>
      <c r="I228" s="14"/>
      <c r="J228" s="14"/>
      <c r="K228" s="13" t="str">
        <f aca="false">IF($A228="","",IF(AND(OR($G228="Valide",$G228="À renouveler"),OR($H228="Reçue",$H228="Non concerné"),OR($I228="Accepté",$I228="Refusé"),$J228="Oui"),"Complet","Incomplet"))</f>
        <v/>
      </c>
      <c r="L228" s="11"/>
    </row>
    <row r="229" customFormat="false" ht="15" hidden="false" customHeight="false" outlineLevel="0" collapsed="false">
      <c r="A229" s="14"/>
      <c r="B229" s="15" t="str">
        <f aca="false">IF($A229="","",IFERROR(INDEX(Adhérents!$B$5:$B$304,MATCH($A229,Adhérents!$A$5:$A$304,0))&amp;"","N° inconnu"))</f>
        <v/>
      </c>
      <c r="C229" s="15" t="str">
        <f aca="false">IF($A229="","",IFERROR(INDEX(Adhérents!$C$5:$C$304,MATCH($A229,Adhérents!$A$5:$A$304,0))&amp;"",""))</f>
        <v/>
      </c>
      <c r="D229" s="13" t="str">
        <f aca="false">IF($A229="","",IFERROR(INDEX(Adhérents!$E$5:$E$304,MATCH($A229,Adhérents!$A$5:$A$304,0)),""))</f>
        <v/>
      </c>
      <c r="E229" s="12"/>
      <c r="F229" s="18" t="str">
        <f aca="false">IF(OR($A229="",$E229=""),"",EDATE($E229,Listes!$O$5))</f>
        <v/>
      </c>
      <c r="G229" s="13" t="str">
        <f aca="true">IF($A229="","",IF($E229="","Manquant",IF($F229&lt;TODAY(),"Périmé",IF($F229&lt;=TODAY()+Listes!$O$6,"À renouveler","Valide"))))</f>
        <v/>
      </c>
      <c r="H229" s="14"/>
      <c r="I229" s="14"/>
      <c r="J229" s="14"/>
      <c r="K229" s="13" t="str">
        <f aca="false">IF($A229="","",IF(AND(OR($G229="Valide",$G229="À renouveler"),OR($H229="Reçue",$H229="Non concerné"),OR($I229="Accepté",$I229="Refusé"),$J229="Oui"),"Complet","Incomplet"))</f>
        <v/>
      </c>
      <c r="L229" s="11"/>
    </row>
    <row r="230" customFormat="false" ht="15" hidden="false" customHeight="false" outlineLevel="0" collapsed="false">
      <c r="A230" s="14"/>
      <c r="B230" s="15" t="str">
        <f aca="false">IF($A230="","",IFERROR(INDEX(Adhérents!$B$5:$B$304,MATCH($A230,Adhérents!$A$5:$A$304,0))&amp;"","N° inconnu"))</f>
        <v/>
      </c>
      <c r="C230" s="15" t="str">
        <f aca="false">IF($A230="","",IFERROR(INDEX(Adhérents!$C$5:$C$304,MATCH($A230,Adhérents!$A$5:$A$304,0))&amp;"",""))</f>
        <v/>
      </c>
      <c r="D230" s="13" t="str">
        <f aca="false">IF($A230="","",IFERROR(INDEX(Adhérents!$E$5:$E$304,MATCH($A230,Adhérents!$A$5:$A$304,0)),""))</f>
        <v/>
      </c>
      <c r="E230" s="12"/>
      <c r="F230" s="18" t="str">
        <f aca="false">IF(OR($A230="",$E230=""),"",EDATE($E230,Listes!$O$5))</f>
        <v/>
      </c>
      <c r="G230" s="13" t="str">
        <f aca="true">IF($A230="","",IF($E230="","Manquant",IF($F230&lt;TODAY(),"Périmé",IF($F230&lt;=TODAY()+Listes!$O$6,"À renouveler","Valide"))))</f>
        <v/>
      </c>
      <c r="H230" s="14"/>
      <c r="I230" s="14"/>
      <c r="J230" s="14"/>
      <c r="K230" s="13" t="str">
        <f aca="false">IF($A230="","",IF(AND(OR($G230="Valide",$G230="À renouveler"),OR($H230="Reçue",$H230="Non concerné"),OR($I230="Accepté",$I230="Refusé"),$J230="Oui"),"Complet","Incomplet"))</f>
        <v/>
      </c>
      <c r="L230" s="11"/>
    </row>
    <row r="231" customFormat="false" ht="15" hidden="false" customHeight="false" outlineLevel="0" collapsed="false">
      <c r="A231" s="14"/>
      <c r="B231" s="15" t="str">
        <f aca="false">IF($A231="","",IFERROR(INDEX(Adhérents!$B$5:$B$304,MATCH($A231,Adhérents!$A$5:$A$304,0))&amp;"","N° inconnu"))</f>
        <v/>
      </c>
      <c r="C231" s="15" t="str">
        <f aca="false">IF($A231="","",IFERROR(INDEX(Adhérents!$C$5:$C$304,MATCH($A231,Adhérents!$A$5:$A$304,0))&amp;"",""))</f>
        <v/>
      </c>
      <c r="D231" s="13" t="str">
        <f aca="false">IF($A231="","",IFERROR(INDEX(Adhérents!$E$5:$E$304,MATCH($A231,Adhérents!$A$5:$A$304,0)),""))</f>
        <v/>
      </c>
      <c r="E231" s="12"/>
      <c r="F231" s="18" t="str">
        <f aca="false">IF(OR($A231="",$E231=""),"",EDATE($E231,Listes!$O$5))</f>
        <v/>
      </c>
      <c r="G231" s="13" t="str">
        <f aca="true">IF($A231="","",IF($E231="","Manquant",IF($F231&lt;TODAY(),"Périmé",IF($F231&lt;=TODAY()+Listes!$O$6,"À renouveler","Valide"))))</f>
        <v/>
      </c>
      <c r="H231" s="14"/>
      <c r="I231" s="14"/>
      <c r="J231" s="14"/>
      <c r="K231" s="13" t="str">
        <f aca="false">IF($A231="","",IF(AND(OR($G231="Valide",$G231="À renouveler"),OR($H231="Reçue",$H231="Non concerné"),OR($I231="Accepté",$I231="Refusé"),$J231="Oui"),"Complet","Incomplet"))</f>
        <v/>
      </c>
      <c r="L231" s="11"/>
    </row>
    <row r="232" customFormat="false" ht="15" hidden="false" customHeight="false" outlineLevel="0" collapsed="false">
      <c r="A232" s="14"/>
      <c r="B232" s="15" t="str">
        <f aca="false">IF($A232="","",IFERROR(INDEX(Adhérents!$B$5:$B$304,MATCH($A232,Adhérents!$A$5:$A$304,0))&amp;"","N° inconnu"))</f>
        <v/>
      </c>
      <c r="C232" s="15" t="str">
        <f aca="false">IF($A232="","",IFERROR(INDEX(Adhérents!$C$5:$C$304,MATCH($A232,Adhérents!$A$5:$A$304,0))&amp;"",""))</f>
        <v/>
      </c>
      <c r="D232" s="13" t="str">
        <f aca="false">IF($A232="","",IFERROR(INDEX(Adhérents!$E$5:$E$304,MATCH($A232,Adhérents!$A$5:$A$304,0)),""))</f>
        <v/>
      </c>
      <c r="E232" s="12"/>
      <c r="F232" s="18" t="str">
        <f aca="false">IF(OR($A232="",$E232=""),"",EDATE($E232,Listes!$O$5))</f>
        <v/>
      </c>
      <c r="G232" s="13" t="str">
        <f aca="true">IF($A232="","",IF($E232="","Manquant",IF($F232&lt;TODAY(),"Périmé",IF($F232&lt;=TODAY()+Listes!$O$6,"À renouveler","Valide"))))</f>
        <v/>
      </c>
      <c r="H232" s="14"/>
      <c r="I232" s="14"/>
      <c r="J232" s="14"/>
      <c r="K232" s="13" t="str">
        <f aca="false">IF($A232="","",IF(AND(OR($G232="Valide",$G232="À renouveler"),OR($H232="Reçue",$H232="Non concerné"),OR($I232="Accepté",$I232="Refusé"),$J232="Oui"),"Complet","Incomplet"))</f>
        <v/>
      </c>
      <c r="L232" s="11"/>
    </row>
    <row r="233" customFormat="false" ht="15" hidden="false" customHeight="false" outlineLevel="0" collapsed="false">
      <c r="A233" s="14"/>
      <c r="B233" s="15" t="str">
        <f aca="false">IF($A233="","",IFERROR(INDEX(Adhérents!$B$5:$B$304,MATCH($A233,Adhérents!$A$5:$A$304,0))&amp;"","N° inconnu"))</f>
        <v/>
      </c>
      <c r="C233" s="15" t="str">
        <f aca="false">IF($A233="","",IFERROR(INDEX(Adhérents!$C$5:$C$304,MATCH($A233,Adhérents!$A$5:$A$304,0))&amp;"",""))</f>
        <v/>
      </c>
      <c r="D233" s="13" t="str">
        <f aca="false">IF($A233="","",IFERROR(INDEX(Adhérents!$E$5:$E$304,MATCH($A233,Adhérents!$A$5:$A$304,0)),""))</f>
        <v/>
      </c>
      <c r="E233" s="12"/>
      <c r="F233" s="18" t="str">
        <f aca="false">IF(OR($A233="",$E233=""),"",EDATE($E233,Listes!$O$5))</f>
        <v/>
      </c>
      <c r="G233" s="13" t="str">
        <f aca="true">IF($A233="","",IF($E233="","Manquant",IF($F233&lt;TODAY(),"Périmé",IF($F233&lt;=TODAY()+Listes!$O$6,"À renouveler","Valide"))))</f>
        <v/>
      </c>
      <c r="H233" s="14"/>
      <c r="I233" s="14"/>
      <c r="J233" s="14"/>
      <c r="K233" s="13" t="str">
        <f aca="false">IF($A233="","",IF(AND(OR($G233="Valide",$G233="À renouveler"),OR($H233="Reçue",$H233="Non concerné"),OR($I233="Accepté",$I233="Refusé"),$J233="Oui"),"Complet","Incomplet"))</f>
        <v/>
      </c>
      <c r="L233" s="11"/>
    </row>
    <row r="234" customFormat="false" ht="15" hidden="false" customHeight="false" outlineLevel="0" collapsed="false">
      <c r="A234" s="14"/>
      <c r="B234" s="15" t="str">
        <f aca="false">IF($A234="","",IFERROR(INDEX(Adhérents!$B$5:$B$304,MATCH($A234,Adhérents!$A$5:$A$304,0))&amp;"","N° inconnu"))</f>
        <v/>
      </c>
      <c r="C234" s="15" t="str">
        <f aca="false">IF($A234="","",IFERROR(INDEX(Adhérents!$C$5:$C$304,MATCH($A234,Adhérents!$A$5:$A$304,0))&amp;"",""))</f>
        <v/>
      </c>
      <c r="D234" s="13" t="str">
        <f aca="false">IF($A234="","",IFERROR(INDEX(Adhérents!$E$5:$E$304,MATCH($A234,Adhérents!$A$5:$A$304,0)),""))</f>
        <v/>
      </c>
      <c r="E234" s="12"/>
      <c r="F234" s="18" t="str">
        <f aca="false">IF(OR($A234="",$E234=""),"",EDATE($E234,Listes!$O$5))</f>
        <v/>
      </c>
      <c r="G234" s="13" t="str">
        <f aca="true">IF($A234="","",IF($E234="","Manquant",IF($F234&lt;TODAY(),"Périmé",IF($F234&lt;=TODAY()+Listes!$O$6,"À renouveler","Valide"))))</f>
        <v/>
      </c>
      <c r="H234" s="14"/>
      <c r="I234" s="14"/>
      <c r="J234" s="14"/>
      <c r="K234" s="13" t="str">
        <f aca="false">IF($A234="","",IF(AND(OR($G234="Valide",$G234="À renouveler"),OR($H234="Reçue",$H234="Non concerné"),OR($I234="Accepté",$I234="Refusé"),$J234="Oui"),"Complet","Incomplet"))</f>
        <v/>
      </c>
      <c r="L234" s="11"/>
    </row>
    <row r="235" customFormat="false" ht="15" hidden="false" customHeight="false" outlineLevel="0" collapsed="false">
      <c r="A235" s="14"/>
      <c r="B235" s="15" t="str">
        <f aca="false">IF($A235="","",IFERROR(INDEX(Adhérents!$B$5:$B$304,MATCH($A235,Adhérents!$A$5:$A$304,0))&amp;"","N° inconnu"))</f>
        <v/>
      </c>
      <c r="C235" s="15" t="str">
        <f aca="false">IF($A235="","",IFERROR(INDEX(Adhérents!$C$5:$C$304,MATCH($A235,Adhérents!$A$5:$A$304,0))&amp;"",""))</f>
        <v/>
      </c>
      <c r="D235" s="13" t="str">
        <f aca="false">IF($A235="","",IFERROR(INDEX(Adhérents!$E$5:$E$304,MATCH($A235,Adhérents!$A$5:$A$304,0)),""))</f>
        <v/>
      </c>
      <c r="E235" s="12"/>
      <c r="F235" s="18" t="str">
        <f aca="false">IF(OR($A235="",$E235=""),"",EDATE($E235,Listes!$O$5))</f>
        <v/>
      </c>
      <c r="G235" s="13" t="str">
        <f aca="true">IF($A235="","",IF($E235="","Manquant",IF($F235&lt;TODAY(),"Périmé",IF($F235&lt;=TODAY()+Listes!$O$6,"À renouveler","Valide"))))</f>
        <v/>
      </c>
      <c r="H235" s="14"/>
      <c r="I235" s="14"/>
      <c r="J235" s="14"/>
      <c r="K235" s="13" t="str">
        <f aca="false">IF($A235="","",IF(AND(OR($G235="Valide",$G235="À renouveler"),OR($H235="Reçue",$H235="Non concerné"),OR($I235="Accepté",$I235="Refusé"),$J235="Oui"),"Complet","Incomplet"))</f>
        <v/>
      </c>
      <c r="L235" s="11"/>
    </row>
    <row r="236" customFormat="false" ht="15" hidden="false" customHeight="false" outlineLevel="0" collapsed="false">
      <c r="A236" s="14"/>
      <c r="B236" s="15" t="str">
        <f aca="false">IF($A236="","",IFERROR(INDEX(Adhérents!$B$5:$B$304,MATCH($A236,Adhérents!$A$5:$A$304,0))&amp;"","N° inconnu"))</f>
        <v/>
      </c>
      <c r="C236" s="15" t="str">
        <f aca="false">IF($A236="","",IFERROR(INDEX(Adhérents!$C$5:$C$304,MATCH($A236,Adhérents!$A$5:$A$304,0))&amp;"",""))</f>
        <v/>
      </c>
      <c r="D236" s="13" t="str">
        <f aca="false">IF($A236="","",IFERROR(INDEX(Adhérents!$E$5:$E$304,MATCH($A236,Adhérents!$A$5:$A$304,0)),""))</f>
        <v/>
      </c>
      <c r="E236" s="12"/>
      <c r="F236" s="18" t="str">
        <f aca="false">IF(OR($A236="",$E236=""),"",EDATE($E236,Listes!$O$5))</f>
        <v/>
      </c>
      <c r="G236" s="13" t="str">
        <f aca="true">IF($A236="","",IF($E236="","Manquant",IF($F236&lt;TODAY(),"Périmé",IF($F236&lt;=TODAY()+Listes!$O$6,"À renouveler","Valide"))))</f>
        <v/>
      </c>
      <c r="H236" s="14"/>
      <c r="I236" s="14"/>
      <c r="J236" s="14"/>
      <c r="K236" s="13" t="str">
        <f aca="false">IF($A236="","",IF(AND(OR($G236="Valide",$G236="À renouveler"),OR($H236="Reçue",$H236="Non concerné"),OR($I236="Accepté",$I236="Refusé"),$J236="Oui"),"Complet","Incomplet"))</f>
        <v/>
      </c>
      <c r="L236" s="11"/>
    </row>
    <row r="237" customFormat="false" ht="15" hidden="false" customHeight="false" outlineLevel="0" collapsed="false">
      <c r="A237" s="14"/>
      <c r="B237" s="15" t="str">
        <f aca="false">IF($A237="","",IFERROR(INDEX(Adhérents!$B$5:$B$304,MATCH($A237,Adhérents!$A$5:$A$304,0))&amp;"","N° inconnu"))</f>
        <v/>
      </c>
      <c r="C237" s="15" t="str">
        <f aca="false">IF($A237="","",IFERROR(INDEX(Adhérents!$C$5:$C$304,MATCH($A237,Adhérents!$A$5:$A$304,0))&amp;"",""))</f>
        <v/>
      </c>
      <c r="D237" s="13" t="str">
        <f aca="false">IF($A237="","",IFERROR(INDEX(Adhérents!$E$5:$E$304,MATCH($A237,Adhérents!$A$5:$A$304,0)),""))</f>
        <v/>
      </c>
      <c r="E237" s="12"/>
      <c r="F237" s="18" t="str">
        <f aca="false">IF(OR($A237="",$E237=""),"",EDATE($E237,Listes!$O$5))</f>
        <v/>
      </c>
      <c r="G237" s="13" t="str">
        <f aca="true">IF($A237="","",IF($E237="","Manquant",IF($F237&lt;TODAY(),"Périmé",IF($F237&lt;=TODAY()+Listes!$O$6,"À renouveler","Valide"))))</f>
        <v/>
      </c>
      <c r="H237" s="14"/>
      <c r="I237" s="14"/>
      <c r="J237" s="14"/>
      <c r="K237" s="13" t="str">
        <f aca="false">IF($A237="","",IF(AND(OR($G237="Valide",$G237="À renouveler"),OR($H237="Reçue",$H237="Non concerné"),OR($I237="Accepté",$I237="Refusé"),$J237="Oui"),"Complet","Incomplet"))</f>
        <v/>
      </c>
      <c r="L237" s="11"/>
    </row>
    <row r="238" customFormat="false" ht="15" hidden="false" customHeight="false" outlineLevel="0" collapsed="false">
      <c r="A238" s="14"/>
      <c r="B238" s="15" t="str">
        <f aca="false">IF($A238="","",IFERROR(INDEX(Adhérents!$B$5:$B$304,MATCH($A238,Adhérents!$A$5:$A$304,0))&amp;"","N° inconnu"))</f>
        <v/>
      </c>
      <c r="C238" s="15" t="str">
        <f aca="false">IF($A238="","",IFERROR(INDEX(Adhérents!$C$5:$C$304,MATCH($A238,Adhérents!$A$5:$A$304,0))&amp;"",""))</f>
        <v/>
      </c>
      <c r="D238" s="13" t="str">
        <f aca="false">IF($A238="","",IFERROR(INDEX(Adhérents!$E$5:$E$304,MATCH($A238,Adhérents!$A$5:$A$304,0)),""))</f>
        <v/>
      </c>
      <c r="E238" s="12"/>
      <c r="F238" s="18" t="str">
        <f aca="false">IF(OR($A238="",$E238=""),"",EDATE($E238,Listes!$O$5))</f>
        <v/>
      </c>
      <c r="G238" s="13" t="str">
        <f aca="true">IF($A238="","",IF($E238="","Manquant",IF($F238&lt;TODAY(),"Périmé",IF($F238&lt;=TODAY()+Listes!$O$6,"À renouveler","Valide"))))</f>
        <v/>
      </c>
      <c r="H238" s="14"/>
      <c r="I238" s="14"/>
      <c r="J238" s="14"/>
      <c r="K238" s="13" t="str">
        <f aca="false">IF($A238="","",IF(AND(OR($G238="Valide",$G238="À renouveler"),OR($H238="Reçue",$H238="Non concerné"),OR($I238="Accepté",$I238="Refusé"),$J238="Oui"),"Complet","Incomplet"))</f>
        <v/>
      </c>
      <c r="L238" s="11"/>
    </row>
    <row r="239" customFormat="false" ht="15" hidden="false" customHeight="false" outlineLevel="0" collapsed="false">
      <c r="A239" s="14"/>
      <c r="B239" s="15" t="str">
        <f aca="false">IF($A239="","",IFERROR(INDEX(Adhérents!$B$5:$B$304,MATCH($A239,Adhérents!$A$5:$A$304,0))&amp;"","N° inconnu"))</f>
        <v/>
      </c>
      <c r="C239" s="15" t="str">
        <f aca="false">IF($A239="","",IFERROR(INDEX(Adhérents!$C$5:$C$304,MATCH($A239,Adhérents!$A$5:$A$304,0))&amp;"",""))</f>
        <v/>
      </c>
      <c r="D239" s="13" t="str">
        <f aca="false">IF($A239="","",IFERROR(INDEX(Adhérents!$E$5:$E$304,MATCH($A239,Adhérents!$A$5:$A$304,0)),""))</f>
        <v/>
      </c>
      <c r="E239" s="12"/>
      <c r="F239" s="18" t="str">
        <f aca="false">IF(OR($A239="",$E239=""),"",EDATE($E239,Listes!$O$5))</f>
        <v/>
      </c>
      <c r="G239" s="13" t="str">
        <f aca="true">IF($A239="","",IF($E239="","Manquant",IF($F239&lt;TODAY(),"Périmé",IF($F239&lt;=TODAY()+Listes!$O$6,"À renouveler","Valide"))))</f>
        <v/>
      </c>
      <c r="H239" s="14"/>
      <c r="I239" s="14"/>
      <c r="J239" s="14"/>
      <c r="K239" s="13" t="str">
        <f aca="false">IF($A239="","",IF(AND(OR($G239="Valide",$G239="À renouveler"),OR($H239="Reçue",$H239="Non concerné"),OR($I239="Accepté",$I239="Refusé"),$J239="Oui"),"Complet","Incomplet"))</f>
        <v/>
      </c>
      <c r="L239" s="11"/>
    </row>
    <row r="240" customFormat="false" ht="15" hidden="false" customHeight="false" outlineLevel="0" collapsed="false">
      <c r="A240" s="14"/>
      <c r="B240" s="15" t="str">
        <f aca="false">IF($A240="","",IFERROR(INDEX(Adhérents!$B$5:$B$304,MATCH($A240,Adhérents!$A$5:$A$304,0))&amp;"","N° inconnu"))</f>
        <v/>
      </c>
      <c r="C240" s="15" t="str">
        <f aca="false">IF($A240="","",IFERROR(INDEX(Adhérents!$C$5:$C$304,MATCH($A240,Adhérents!$A$5:$A$304,0))&amp;"",""))</f>
        <v/>
      </c>
      <c r="D240" s="13" t="str">
        <f aca="false">IF($A240="","",IFERROR(INDEX(Adhérents!$E$5:$E$304,MATCH($A240,Adhérents!$A$5:$A$304,0)),""))</f>
        <v/>
      </c>
      <c r="E240" s="12"/>
      <c r="F240" s="18" t="str">
        <f aca="false">IF(OR($A240="",$E240=""),"",EDATE($E240,Listes!$O$5))</f>
        <v/>
      </c>
      <c r="G240" s="13" t="str">
        <f aca="true">IF($A240="","",IF($E240="","Manquant",IF($F240&lt;TODAY(),"Périmé",IF($F240&lt;=TODAY()+Listes!$O$6,"À renouveler","Valide"))))</f>
        <v/>
      </c>
      <c r="H240" s="14"/>
      <c r="I240" s="14"/>
      <c r="J240" s="14"/>
      <c r="K240" s="13" t="str">
        <f aca="false">IF($A240="","",IF(AND(OR($G240="Valide",$G240="À renouveler"),OR($H240="Reçue",$H240="Non concerné"),OR($I240="Accepté",$I240="Refusé"),$J240="Oui"),"Complet","Incomplet"))</f>
        <v/>
      </c>
      <c r="L240" s="11"/>
    </row>
    <row r="241" customFormat="false" ht="15" hidden="false" customHeight="false" outlineLevel="0" collapsed="false">
      <c r="A241" s="14"/>
      <c r="B241" s="15" t="str">
        <f aca="false">IF($A241="","",IFERROR(INDEX(Adhérents!$B$5:$B$304,MATCH($A241,Adhérents!$A$5:$A$304,0))&amp;"","N° inconnu"))</f>
        <v/>
      </c>
      <c r="C241" s="15" t="str">
        <f aca="false">IF($A241="","",IFERROR(INDEX(Adhérents!$C$5:$C$304,MATCH($A241,Adhérents!$A$5:$A$304,0))&amp;"",""))</f>
        <v/>
      </c>
      <c r="D241" s="13" t="str">
        <f aca="false">IF($A241="","",IFERROR(INDEX(Adhérents!$E$5:$E$304,MATCH($A241,Adhérents!$A$5:$A$304,0)),""))</f>
        <v/>
      </c>
      <c r="E241" s="12"/>
      <c r="F241" s="18" t="str">
        <f aca="false">IF(OR($A241="",$E241=""),"",EDATE($E241,Listes!$O$5))</f>
        <v/>
      </c>
      <c r="G241" s="13" t="str">
        <f aca="true">IF($A241="","",IF($E241="","Manquant",IF($F241&lt;TODAY(),"Périmé",IF($F241&lt;=TODAY()+Listes!$O$6,"À renouveler","Valide"))))</f>
        <v/>
      </c>
      <c r="H241" s="14"/>
      <c r="I241" s="14"/>
      <c r="J241" s="14"/>
      <c r="K241" s="13" t="str">
        <f aca="false">IF($A241="","",IF(AND(OR($G241="Valide",$G241="À renouveler"),OR($H241="Reçue",$H241="Non concerné"),OR($I241="Accepté",$I241="Refusé"),$J241="Oui"),"Complet","Incomplet"))</f>
        <v/>
      </c>
      <c r="L241" s="11"/>
    </row>
    <row r="242" customFormat="false" ht="15" hidden="false" customHeight="false" outlineLevel="0" collapsed="false">
      <c r="A242" s="14"/>
      <c r="B242" s="15" t="str">
        <f aca="false">IF($A242="","",IFERROR(INDEX(Adhérents!$B$5:$B$304,MATCH($A242,Adhérents!$A$5:$A$304,0))&amp;"","N° inconnu"))</f>
        <v/>
      </c>
      <c r="C242" s="15" t="str">
        <f aca="false">IF($A242="","",IFERROR(INDEX(Adhérents!$C$5:$C$304,MATCH($A242,Adhérents!$A$5:$A$304,0))&amp;"",""))</f>
        <v/>
      </c>
      <c r="D242" s="13" t="str">
        <f aca="false">IF($A242="","",IFERROR(INDEX(Adhérents!$E$5:$E$304,MATCH($A242,Adhérents!$A$5:$A$304,0)),""))</f>
        <v/>
      </c>
      <c r="E242" s="12"/>
      <c r="F242" s="18" t="str">
        <f aca="false">IF(OR($A242="",$E242=""),"",EDATE($E242,Listes!$O$5))</f>
        <v/>
      </c>
      <c r="G242" s="13" t="str">
        <f aca="true">IF($A242="","",IF($E242="","Manquant",IF($F242&lt;TODAY(),"Périmé",IF($F242&lt;=TODAY()+Listes!$O$6,"À renouveler","Valide"))))</f>
        <v/>
      </c>
      <c r="H242" s="14"/>
      <c r="I242" s="14"/>
      <c r="J242" s="14"/>
      <c r="K242" s="13" t="str">
        <f aca="false">IF($A242="","",IF(AND(OR($G242="Valide",$G242="À renouveler"),OR($H242="Reçue",$H242="Non concerné"),OR($I242="Accepté",$I242="Refusé"),$J242="Oui"),"Complet","Incomplet"))</f>
        <v/>
      </c>
      <c r="L242" s="11"/>
    </row>
    <row r="243" customFormat="false" ht="15" hidden="false" customHeight="false" outlineLevel="0" collapsed="false">
      <c r="A243" s="14"/>
      <c r="B243" s="15" t="str">
        <f aca="false">IF($A243="","",IFERROR(INDEX(Adhérents!$B$5:$B$304,MATCH($A243,Adhérents!$A$5:$A$304,0))&amp;"","N° inconnu"))</f>
        <v/>
      </c>
      <c r="C243" s="15" t="str">
        <f aca="false">IF($A243="","",IFERROR(INDEX(Adhérents!$C$5:$C$304,MATCH($A243,Adhérents!$A$5:$A$304,0))&amp;"",""))</f>
        <v/>
      </c>
      <c r="D243" s="13" t="str">
        <f aca="false">IF($A243="","",IFERROR(INDEX(Adhérents!$E$5:$E$304,MATCH($A243,Adhérents!$A$5:$A$304,0)),""))</f>
        <v/>
      </c>
      <c r="E243" s="12"/>
      <c r="F243" s="18" t="str">
        <f aca="false">IF(OR($A243="",$E243=""),"",EDATE($E243,Listes!$O$5))</f>
        <v/>
      </c>
      <c r="G243" s="13" t="str">
        <f aca="true">IF($A243="","",IF($E243="","Manquant",IF($F243&lt;TODAY(),"Périmé",IF($F243&lt;=TODAY()+Listes!$O$6,"À renouveler","Valide"))))</f>
        <v/>
      </c>
      <c r="H243" s="14"/>
      <c r="I243" s="14"/>
      <c r="J243" s="14"/>
      <c r="K243" s="13" t="str">
        <f aca="false">IF($A243="","",IF(AND(OR($G243="Valide",$G243="À renouveler"),OR($H243="Reçue",$H243="Non concerné"),OR($I243="Accepté",$I243="Refusé"),$J243="Oui"),"Complet","Incomplet"))</f>
        <v/>
      </c>
      <c r="L243" s="11"/>
    </row>
    <row r="244" customFormat="false" ht="15" hidden="false" customHeight="false" outlineLevel="0" collapsed="false">
      <c r="A244" s="14"/>
      <c r="B244" s="15" t="str">
        <f aca="false">IF($A244="","",IFERROR(INDEX(Adhérents!$B$5:$B$304,MATCH($A244,Adhérents!$A$5:$A$304,0))&amp;"","N° inconnu"))</f>
        <v/>
      </c>
      <c r="C244" s="15" t="str">
        <f aca="false">IF($A244="","",IFERROR(INDEX(Adhérents!$C$5:$C$304,MATCH($A244,Adhérents!$A$5:$A$304,0))&amp;"",""))</f>
        <v/>
      </c>
      <c r="D244" s="13" t="str">
        <f aca="false">IF($A244="","",IFERROR(INDEX(Adhérents!$E$5:$E$304,MATCH($A244,Adhérents!$A$5:$A$304,0)),""))</f>
        <v/>
      </c>
      <c r="E244" s="12"/>
      <c r="F244" s="18" t="str">
        <f aca="false">IF(OR($A244="",$E244=""),"",EDATE($E244,Listes!$O$5))</f>
        <v/>
      </c>
      <c r="G244" s="13" t="str">
        <f aca="true">IF($A244="","",IF($E244="","Manquant",IF($F244&lt;TODAY(),"Périmé",IF($F244&lt;=TODAY()+Listes!$O$6,"À renouveler","Valide"))))</f>
        <v/>
      </c>
      <c r="H244" s="14"/>
      <c r="I244" s="14"/>
      <c r="J244" s="14"/>
      <c r="K244" s="13" t="str">
        <f aca="false">IF($A244="","",IF(AND(OR($G244="Valide",$G244="À renouveler"),OR($H244="Reçue",$H244="Non concerné"),OR($I244="Accepté",$I244="Refusé"),$J244="Oui"),"Complet","Incomplet"))</f>
        <v/>
      </c>
      <c r="L244" s="11"/>
    </row>
    <row r="245" customFormat="false" ht="15" hidden="false" customHeight="false" outlineLevel="0" collapsed="false">
      <c r="A245" s="14"/>
      <c r="B245" s="15" t="str">
        <f aca="false">IF($A245="","",IFERROR(INDEX(Adhérents!$B$5:$B$304,MATCH($A245,Adhérents!$A$5:$A$304,0))&amp;"","N° inconnu"))</f>
        <v/>
      </c>
      <c r="C245" s="15" t="str">
        <f aca="false">IF($A245="","",IFERROR(INDEX(Adhérents!$C$5:$C$304,MATCH($A245,Adhérents!$A$5:$A$304,0))&amp;"",""))</f>
        <v/>
      </c>
      <c r="D245" s="13" t="str">
        <f aca="false">IF($A245="","",IFERROR(INDEX(Adhérents!$E$5:$E$304,MATCH($A245,Adhérents!$A$5:$A$304,0)),""))</f>
        <v/>
      </c>
      <c r="E245" s="12"/>
      <c r="F245" s="18" t="str">
        <f aca="false">IF(OR($A245="",$E245=""),"",EDATE($E245,Listes!$O$5))</f>
        <v/>
      </c>
      <c r="G245" s="13" t="str">
        <f aca="true">IF($A245="","",IF($E245="","Manquant",IF($F245&lt;TODAY(),"Périmé",IF($F245&lt;=TODAY()+Listes!$O$6,"À renouveler","Valide"))))</f>
        <v/>
      </c>
      <c r="H245" s="14"/>
      <c r="I245" s="14"/>
      <c r="J245" s="14"/>
      <c r="K245" s="13" t="str">
        <f aca="false">IF($A245="","",IF(AND(OR($G245="Valide",$G245="À renouveler"),OR($H245="Reçue",$H245="Non concerné"),OR($I245="Accepté",$I245="Refusé"),$J245="Oui"),"Complet","Incomplet"))</f>
        <v/>
      </c>
      <c r="L245" s="11"/>
    </row>
    <row r="246" customFormat="false" ht="15" hidden="false" customHeight="false" outlineLevel="0" collapsed="false">
      <c r="A246" s="14"/>
      <c r="B246" s="15" t="str">
        <f aca="false">IF($A246="","",IFERROR(INDEX(Adhérents!$B$5:$B$304,MATCH($A246,Adhérents!$A$5:$A$304,0))&amp;"","N° inconnu"))</f>
        <v/>
      </c>
      <c r="C246" s="15" t="str">
        <f aca="false">IF($A246="","",IFERROR(INDEX(Adhérents!$C$5:$C$304,MATCH($A246,Adhérents!$A$5:$A$304,0))&amp;"",""))</f>
        <v/>
      </c>
      <c r="D246" s="13" t="str">
        <f aca="false">IF($A246="","",IFERROR(INDEX(Adhérents!$E$5:$E$304,MATCH($A246,Adhérents!$A$5:$A$304,0)),""))</f>
        <v/>
      </c>
      <c r="E246" s="12"/>
      <c r="F246" s="18" t="str">
        <f aca="false">IF(OR($A246="",$E246=""),"",EDATE($E246,Listes!$O$5))</f>
        <v/>
      </c>
      <c r="G246" s="13" t="str">
        <f aca="true">IF($A246="","",IF($E246="","Manquant",IF($F246&lt;TODAY(),"Périmé",IF($F246&lt;=TODAY()+Listes!$O$6,"À renouveler","Valide"))))</f>
        <v/>
      </c>
      <c r="H246" s="14"/>
      <c r="I246" s="14"/>
      <c r="J246" s="14"/>
      <c r="K246" s="13" t="str">
        <f aca="false">IF($A246="","",IF(AND(OR($G246="Valide",$G246="À renouveler"),OR($H246="Reçue",$H246="Non concerné"),OR($I246="Accepté",$I246="Refusé"),$J246="Oui"),"Complet","Incomplet"))</f>
        <v/>
      </c>
      <c r="L246" s="11"/>
    </row>
    <row r="247" customFormat="false" ht="15" hidden="false" customHeight="false" outlineLevel="0" collapsed="false">
      <c r="A247" s="14"/>
      <c r="B247" s="15" t="str">
        <f aca="false">IF($A247="","",IFERROR(INDEX(Adhérents!$B$5:$B$304,MATCH($A247,Adhérents!$A$5:$A$304,0))&amp;"","N° inconnu"))</f>
        <v/>
      </c>
      <c r="C247" s="15" t="str">
        <f aca="false">IF($A247="","",IFERROR(INDEX(Adhérents!$C$5:$C$304,MATCH($A247,Adhérents!$A$5:$A$304,0))&amp;"",""))</f>
        <v/>
      </c>
      <c r="D247" s="13" t="str">
        <f aca="false">IF($A247="","",IFERROR(INDEX(Adhérents!$E$5:$E$304,MATCH($A247,Adhérents!$A$5:$A$304,0)),""))</f>
        <v/>
      </c>
      <c r="E247" s="12"/>
      <c r="F247" s="18" t="str">
        <f aca="false">IF(OR($A247="",$E247=""),"",EDATE($E247,Listes!$O$5))</f>
        <v/>
      </c>
      <c r="G247" s="13" t="str">
        <f aca="true">IF($A247="","",IF($E247="","Manquant",IF($F247&lt;TODAY(),"Périmé",IF($F247&lt;=TODAY()+Listes!$O$6,"À renouveler","Valide"))))</f>
        <v/>
      </c>
      <c r="H247" s="14"/>
      <c r="I247" s="14"/>
      <c r="J247" s="14"/>
      <c r="K247" s="13" t="str">
        <f aca="false">IF($A247="","",IF(AND(OR($G247="Valide",$G247="À renouveler"),OR($H247="Reçue",$H247="Non concerné"),OR($I247="Accepté",$I247="Refusé"),$J247="Oui"),"Complet","Incomplet"))</f>
        <v/>
      </c>
      <c r="L247" s="11"/>
    </row>
    <row r="248" customFormat="false" ht="15" hidden="false" customHeight="false" outlineLevel="0" collapsed="false">
      <c r="A248" s="14"/>
      <c r="B248" s="15" t="str">
        <f aca="false">IF($A248="","",IFERROR(INDEX(Adhérents!$B$5:$B$304,MATCH($A248,Adhérents!$A$5:$A$304,0))&amp;"","N° inconnu"))</f>
        <v/>
      </c>
      <c r="C248" s="15" t="str">
        <f aca="false">IF($A248="","",IFERROR(INDEX(Adhérents!$C$5:$C$304,MATCH($A248,Adhérents!$A$5:$A$304,0))&amp;"",""))</f>
        <v/>
      </c>
      <c r="D248" s="13" t="str">
        <f aca="false">IF($A248="","",IFERROR(INDEX(Adhérents!$E$5:$E$304,MATCH($A248,Adhérents!$A$5:$A$304,0)),""))</f>
        <v/>
      </c>
      <c r="E248" s="12"/>
      <c r="F248" s="18" t="str">
        <f aca="false">IF(OR($A248="",$E248=""),"",EDATE($E248,Listes!$O$5))</f>
        <v/>
      </c>
      <c r="G248" s="13" t="str">
        <f aca="true">IF($A248="","",IF($E248="","Manquant",IF($F248&lt;TODAY(),"Périmé",IF($F248&lt;=TODAY()+Listes!$O$6,"À renouveler","Valide"))))</f>
        <v/>
      </c>
      <c r="H248" s="14"/>
      <c r="I248" s="14"/>
      <c r="J248" s="14"/>
      <c r="K248" s="13" t="str">
        <f aca="false">IF($A248="","",IF(AND(OR($G248="Valide",$G248="À renouveler"),OR($H248="Reçue",$H248="Non concerné"),OR($I248="Accepté",$I248="Refusé"),$J248="Oui"),"Complet","Incomplet"))</f>
        <v/>
      </c>
      <c r="L248" s="11"/>
    </row>
    <row r="249" customFormat="false" ht="15" hidden="false" customHeight="false" outlineLevel="0" collapsed="false">
      <c r="A249" s="14"/>
      <c r="B249" s="15" t="str">
        <f aca="false">IF($A249="","",IFERROR(INDEX(Adhérents!$B$5:$B$304,MATCH($A249,Adhérents!$A$5:$A$304,0))&amp;"","N° inconnu"))</f>
        <v/>
      </c>
      <c r="C249" s="15" t="str">
        <f aca="false">IF($A249="","",IFERROR(INDEX(Adhérents!$C$5:$C$304,MATCH($A249,Adhérents!$A$5:$A$304,0))&amp;"",""))</f>
        <v/>
      </c>
      <c r="D249" s="13" t="str">
        <f aca="false">IF($A249="","",IFERROR(INDEX(Adhérents!$E$5:$E$304,MATCH($A249,Adhérents!$A$5:$A$304,0)),""))</f>
        <v/>
      </c>
      <c r="E249" s="12"/>
      <c r="F249" s="18" t="str">
        <f aca="false">IF(OR($A249="",$E249=""),"",EDATE($E249,Listes!$O$5))</f>
        <v/>
      </c>
      <c r="G249" s="13" t="str">
        <f aca="true">IF($A249="","",IF($E249="","Manquant",IF($F249&lt;TODAY(),"Périmé",IF($F249&lt;=TODAY()+Listes!$O$6,"À renouveler","Valide"))))</f>
        <v/>
      </c>
      <c r="H249" s="14"/>
      <c r="I249" s="14"/>
      <c r="J249" s="14"/>
      <c r="K249" s="13" t="str">
        <f aca="false">IF($A249="","",IF(AND(OR($G249="Valide",$G249="À renouveler"),OR($H249="Reçue",$H249="Non concerné"),OR($I249="Accepté",$I249="Refusé"),$J249="Oui"),"Complet","Incomplet"))</f>
        <v/>
      </c>
      <c r="L249" s="11"/>
    </row>
    <row r="250" customFormat="false" ht="15" hidden="false" customHeight="false" outlineLevel="0" collapsed="false">
      <c r="A250" s="14"/>
      <c r="B250" s="15" t="str">
        <f aca="false">IF($A250="","",IFERROR(INDEX(Adhérents!$B$5:$B$304,MATCH($A250,Adhérents!$A$5:$A$304,0))&amp;"","N° inconnu"))</f>
        <v/>
      </c>
      <c r="C250" s="15" t="str">
        <f aca="false">IF($A250="","",IFERROR(INDEX(Adhérents!$C$5:$C$304,MATCH($A250,Adhérents!$A$5:$A$304,0))&amp;"",""))</f>
        <v/>
      </c>
      <c r="D250" s="13" t="str">
        <f aca="false">IF($A250="","",IFERROR(INDEX(Adhérents!$E$5:$E$304,MATCH($A250,Adhérents!$A$5:$A$304,0)),""))</f>
        <v/>
      </c>
      <c r="E250" s="12"/>
      <c r="F250" s="18" t="str">
        <f aca="false">IF(OR($A250="",$E250=""),"",EDATE($E250,Listes!$O$5))</f>
        <v/>
      </c>
      <c r="G250" s="13" t="str">
        <f aca="true">IF($A250="","",IF($E250="","Manquant",IF($F250&lt;TODAY(),"Périmé",IF($F250&lt;=TODAY()+Listes!$O$6,"À renouveler","Valide"))))</f>
        <v/>
      </c>
      <c r="H250" s="14"/>
      <c r="I250" s="14"/>
      <c r="J250" s="14"/>
      <c r="K250" s="13" t="str">
        <f aca="false">IF($A250="","",IF(AND(OR($G250="Valide",$G250="À renouveler"),OR($H250="Reçue",$H250="Non concerné"),OR($I250="Accepté",$I250="Refusé"),$J250="Oui"),"Complet","Incomplet"))</f>
        <v/>
      </c>
      <c r="L250" s="11"/>
    </row>
    <row r="251" customFormat="false" ht="15" hidden="false" customHeight="false" outlineLevel="0" collapsed="false">
      <c r="A251" s="14"/>
      <c r="B251" s="15" t="str">
        <f aca="false">IF($A251="","",IFERROR(INDEX(Adhérents!$B$5:$B$304,MATCH($A251,Adhérents!$A$5:$A$304,0))&amp;"","N° inconnu"))</f>
        <v/>
      </c>
      <c r="C251" s="15" t="str">
        <f aca="false">IF($A251="","",IFERROR(INDEX(Adhérents!$C$5:$C$304,MATCH($A251,Adhérents!$A$5:$A$304,0))&amp;"",""))</f>
        <v/>
      </c>
      <c r="D251" s="13" t="str">
        <f aca="false">IF($A251="","",IFERROR(INDEX(Adhérents!$E$5:$E$304,MATCH($A251,Adhérents!$A$5:$A$304,0)),""))</f>
        <v/>
      </c>
      <c r="E251" s="12"/>
      <c r="F251" s="18" t="str">
        <f aca="false">IF(OR($A251="",$E251=""),"",EDATE($E251,Listes!$O$5))</f>
        <v/>
      </c>
      <c r="G251" s="13" t="str">
        <f aca="true">IF($A251="","",IF($E251="","Manquant",IF($F251&lt;TODAY(),"Périmé",IF($F251&lt;=TODAY()+Listes!$O$6,"À renouveler","Valide"))))</f>
        <v/>
      </c>
      <c r="H251" s="14"/>
      <c r="I251" s="14"/>
      <c r="J251" s="14"/>
      <c r="K251" s="13" t="str">
        <f aca="false">IF($A251="","",IF(AND(OR($G251="Valide",$G251="À renouveler"),OR($H251="Reçue",$H251="Non concerné"),OR($I251="Accepté",$I251="Refusé"),$J251="Oui"),"Complet","Incomplet"))</f>
        <v/>
      </c>
      <c r="L251" s="11"/>
    </row>
    <row r="252" customFormat="false" ht="15" hidden="false" customHeight="false" outlineLevel="0" collapsed="false">
      <c r="A252" s="14"/>
      <c r="B252" s="15" t="str">
        <f aca="false">IF($A252="","",IFERROR(INDEX(Adhérents!$B$5:$B$304,MATCH($A252,Adhérents!$A$5:$A$304,0))&amp;"","N° inconnu"))</f>
        <v/>
      </c>
      <c r="C252" s="15" t="str">
        <f aca="false">IF($A252="","",IFERROR(INDEX(Adhérents!$C$5:$C$304,MATCH($A252,Adhérents!$A$5:$A$304,0))&amp;"",""))</f>
        <v/>
      </c>
      <c r="D252" s="13" t="str">
        <f aca="false">IF($A252="","",IFERROR(INDEX(Adhérents!$E$5:$E$304,MATCH($A252,Adhérents!$A$5:$A$304,0)),""))</f>
        <v/>
      </c>
      <c r="E252" s="12"/>
      <c r="F252" s="18" t="str">
        <f aca="false">IF(OR($A252="",$E252=""),"",EDATE($E252,Listes!$O$5))</f>
        <v/>
      </c>
      <c r="G252" s="13" t="str">
        <f aca="true">IF($A252="","",IF($E252="","Manquant",IF($F252&lt;TODAY(),"Périmé",IF($F252&lt;=TODAY()+Listes!$O$6,"À renouveler","Valide"))))</f>
        <v/>
      </c>
      <c r="H252" s="14"/>
      <c r="I252" s="14"/>
      <c r="J252" s="14"/>
      <c r="K252" s="13" t="str">
        <f aca="false">IF($A252="","",IF(AND(OR($G252="Valide",$G252="À renouveler"),OR($H252="Reçue",$H252="Non concerné"),OR($I252="Accepté",$I252="Refusé"),$J252="Oui"),"Complet","Incomplet"))</f>
        <v/>
      </c>
      <c r="L252" s="11"/>
    </row>
    <row r="253" customFormat="false" ht="15" hidden="false" customHeight="false" outlineLevel="0" collapsed="false">
      <c r="A253" s="14"/>
      <c r="B253" s="15" t="str">
        <f aca="false">IF($A253="","",IFERROR(INDEX(Adhérents!$B$5:$B$304,MATCH($A253,Adhérents!$A$5:$A$304,0))&amp;"","N° inconnu"))</f>
        <v/>
      </c>
      <c r="C253" s="15" t="str">
        <f aca="false">IF($A253="","",IFERROR(INDEX(Adhérents!$C$5:$C$304,MATCH($A253,Adhérents!$A$5:$A$304,0))&amp;"",""))</f>
        <v/>
      </c>
      <c r="D253" s="13" t="str">
        <f aca="false">IF($A253="","",IFERROR(INDEX(Adhérents!$E$5:$E$304,MATCH($A253,Adhérents!$A$5:$A$304,0)),""))</f>
        <v/>
      </c>
      <c r="E253" s="12"/>
      <c r="F253" s="18" t="str">
        <f aca="false">IF(OR($A253="",$E253=""),"",EDATE($E253,Listes!$O$5))</f>
        <v/>
      </c>
      <c r="G253" s="13" t="str">
        <f aca="true">IF($A253="","",IF($E253="","Manquant",IF($F253&lt;TODAY(),"Périmé",IF($F253&lt;=TODAY()+Listes!$O$6,"À renouveler","Valide"))))</f>
        <v/>
      </c>
      <c r="H253" s="14"/>
      <c r="I253" s="14"/>
      <c r="J253" s="14"/>
      <c r="K253" s="13" t="str">
        <f aca="false">IF($A253="","",IF(AND(OR($G253="Valide",$G253="À renouveler"),OR($H253="Reçue",$H253="Non concerné"),OR($I253="Accepté",$I253="Refusé"),$J253="Oui"),"Complet","Incomplet"))</f>
        <v/>
      </c>
      <c r="L253" s="11"/>
    </row>
    <row r="254" customFormat="false" ht="15" hidden="false" customHeight="false" outlineLevel="0" collapsed="false">
      <c r="A254" s="14"/>
      <c r="B254" s="15" t="str">
        <f aca="false">IF($A254="","",IFERROR(INDEX(Adhérents!$B$5:$B$304,MATCH($A254,Adhérents!$A$5:$A$304,0))&amp;"","N° inconnu"))</f>
        <v/>
      </c>
      <c r="C254" s="15" t="str">
        <f aca="false">IF($A254="","",IFERROR(INDEX(Adhérents!$C$5:$C$304,MATCH($A254,Adhérents!$A$5:$A$304,0))&amp;"",""))</f>
        <v/>
      </c>
      <c r="D254" s="13" t="str">
        <f aca="false">IF($A254="","",IFERROR(INDEX(Adhérents!$E$5:$E$304,MATCH($A254,Adhérents!$A$5:$A$304,0)),""))</f>
        <v/>
      </c>
      <c r="E254" s="12"/>
      <c r="F254" s="18" t="str">
        <f aca="false">IF(OR($A254="",$E254=""),"",EDATE($E254,Listes!$O$5))</f>
        <v/>
      </c>
      <c r="G254" s="13" t="str">
        <f aca="true">IF($A254="","",IF($E254="","Manquant",IF($F254&lt;TODAY(),"Périmé",IF($F254&lt;=TODAY()+Listes!$O$6,"À renouveler","Valide"))))</f>
        <v/>
      </c>
      <c r="H254" s="14"/>
      <c r="I254" s="14"/>
      <c r="J254" s="14"/>
      <c r="K254" s="13" t="str">
        <f aca="false">IF($A254="","",IF(AND(OR($G254="Valide",$G254="À renouveler"),OR($H254="Reçue",$H254="Non concerné"),OR($I254="Accepté",$I254="Refusé"),$J254="Oui"),"Complet","Incomplet"))</f>
        <v/>
      </c>
      <c r="L254" s="11"/>
    </row>
    <row r="255" customFormat="false" ht="15" hidden="false" customHeight="false" outlineLevel="0" collapsed="false">
      <c r="A255" s="14"/>
      <c r="B255" s="15" t="str">
        <f aca="false">IF($A255="","",IFERROR(INDEX(Adhérents!$B$5:$B$304,MATCH($A255,Adhérents!$A$5:$A$304,0))&amp;"","N° inconnu"))</f>
        <v/>
      </c>
      <c r="C255" s="15" t="str">
        <f aca="false">IF($A255="","",IFERROR(INDEX(Adhérents!$C$5:$C$304,MATCH($A255,Adhérents!$A$5:$A$304,0))&amp;"",""))</f>
        <v/>
      </c>
      <c r="D255" s="13" t="str">
        <f aca="false">IF($A255="","",IFERROR(INDEX(Adhérents!$E$5:$E$304,MATCH($A255,Adhérents!$A$5:$A$304,0)),""))</f>
        <v/>
      </c>
      <c r="E255" s="12"/>
      <c r="F255" s="18" t="str">
        <f aca="false">IF(OR($A255="",$E255=""),"",EDATE($E255,Listes!$O$5))</f>
        <v/>
      </c>
      <c r="G255" s="13" t="str">
        <f aca="true">IF($A255="","",IF($E255="","Manquant",IF($F255&lt;TODAY(),"Périmé",IF($F255&lt;=TODAY()+Listes!$O$6,"À renouveler","Valide"))))</f>
        <v/>
      </c>
      <c r="H255" s="14"/>
      <c r="I255" s="14"/>
      <c r="J255" s="14"/>
      <c r="K255" s="13" t="str">
        <f aca="false">IF($A255="","",IF(AND(OR($G255="Valide",$G255="À renouveler"),OR($H255="Reçue",$H255="Non concerné"),OR($I255="Accepté",$I255="Refusé"),$J255="Oui"),"Complet","Incomplet"))</f>
        <v/>
      </c>
      <c r="L255" s="11"/>
    </row>
    <row r="256" customFormat="false" ht="15" hidden="false" customHeight="false" outlineLevel="0" collapsed="false">
      <c r="A256" s="14"/>
      <c r="B256" s="15" t="str">
        <f aca="false">IF($A256="","",IFERROR(INDEX(Adhérents!$B$5:$B$304,MATCH($A256,Adhérents!$A$5:$A$304,0))&amp;"","N° inconnu"))</f>
        <v/>
      </c>
      <c r="C256" s="15" t="str">
        <f aca="false">IF($A256="","",IFERROR(INDEX(Adhérents!$C$5:$C$304,MATCH($A256,Adhérents!$A$5:$A$304,0))&amp;"",""))</f>
        <v/>
      </c>
      <c r="D256" s="13" t="str">
        <f aca="false">IF($A256="","",IFERROR(INDEX(Adhérents!$E$5:$E$304,MATCH($A256,Adhérents!$A$5:$A$304,0)),""))</f>
        <v/>
      </c>
      <c r="E256" s="12"/>
      <c r="F256" s="18" t="str">
        <f aca="false">IF(OR($A256="",$E256=""),"",EDATE($E256,Listes!$O$5))</f>
        <v/>
      </c>
      <c r="G256" s="13" t="str">
        <f aca="true">IF($A256="","",IF($E256="","Manquant",IF($F256&lt;TODAY(),"Périmé",IF($F256&lt;=TODAY()+Listes!$O$6,"À renouveler","Valide"))))</f>
        <v/>
      </c>
      <c r="H256" s="14"/>
      <c r="I256" s="14"/>
      <c r="J256" s="14"/>
      <c r="K256" s="13" t="str">
        <f aca="false">IF($A256="","",IF(AND(OR($G256="Valide",$G256="À renouveler"),OR($H256="Reçue",$H256="Non concerné"),OR($I256="Accepté",$I256="Refusé"),$J256="Oui"),"Complet","Incomplet"))</f>
        <v/>
      </c>
      <c r="L256" s="11"/>
    </row>
    <row r="257" customFormat="false" ht="15" hidden="false" customHeight="false" outlineLevel="0" collapsed="false">
      <c r="A257" s="14"/>
      <c r="B257" s="15" t="str">
        <f aca="false">IF($A257="","",IFERROR(INDEX(Adhérents!$B$5:$B$304,MATCH($A257,Adhérents!$A$5:$A$304,0))&amp;"","N° inconnu"))</f>
        <v/>
      </c>
      <c r="C257" s="15" t="str">
        <f aca="false">IF($A257="","",IFERROR(INDEX(Adhérents!$C$5:$C$304,MATCH($A257,Adhérents!$A$5:$A$304,0))&amp;"",""))</f>
        <v/>
      </c>
      <c r="D257" s="13" t="str">
        <f aca="false">IF($A257="","",IFERROR(INDEX(Adhérents!$E$5:$E$304,MATCH($A257,Adhérents!$A$5:$A$304,0)),""))</f>
        <v/>
      </c>
      <c r="E257" s="12"/>
      <c r="F257" s="18" t="str">
        <f aca="false">IF(OR($A257="",$E257=""),"",EDATE($E257,Listes!$O$5))</f>
        <v/>
      </c>
      <c r="G257" s="13" t="str">
        <f aca="true">IF($A257="","",IF($E257="","Manquant",IF($F257&lt;TODAY(),"Périmé",IF($F257&lt;=TODAY()+Listes!$O$6,"À renouveler","Valide"))))</f>
        <v/>
      </c>
      <c r="H257" s="14"/>
      <c r="I257" s="14"/>
      <c r="J257" s="14"/>
      <c r="K257" s="13" t="str">
        <f aca="false">IF($A257="","",IF(AND(OR($G257="Valide",$G257="À renouveler"),OR($H257="Reçue",$H257="Non concerné"),OR($I257="Accepté",$I257="Refusé"),$J257="Oui"),"Complet","Incomplet"))</f>
        <v/>
      </c>
      <c r="L257" s="11"/>
    </row>
    <row r="258" customFormat="false" ht="15" hidden="false" customHeight="false" outlineLevel="0" collapsed="false">
      <c r="A258" s="14"/>
      <c r="B258" s="15" t="str">
        <f aca="false">IF($A258="","",IFERROR(INDEX(Adhérents!$B$5:$B$304,MATCH($A258,Adhérents!$A$5:$A$304,0))&amp;"","N° inconnu"))</f>
        <v/>
      </c>
      <c r="C258" s="15" t="str">
        <f aca="false">IF($A258="","",IFERROR(INDEX(Adhérents!$C$5:$C$304,MATCH($A258,Adhérents!$A$5:$A$304,0))&amp;"",""))</f>
        <v/>
      </c>
      <c r="D258" s="13" t="str">
        <f aca="false">IF($A258="","",IFERROR(INDEX(Adhérents!$E$5:$E$304,MATCH($A258,Adhérents!$A$5:$A$304,0)),""))</f>
        <v/>
      </c>
      <c r="E258" s="12"/>
      <c r="F258" s="18" t="str">
        <f aca="false">IF(OR($A258="",$E258=""),"",EDATE($E258,Listes!$O$5))</f>
        <v/>
      </c>
      <c r="G258" s="13" t="str">
        <f aca="true">IF($A258="","",IF($E258="","Manquant",IF($F258&lt;TODAY(),"Périmé",IF($F258&lt;=TODAY()+Listes!$O$6,"À renouveler","Valide"))))</f>
        <v/>
      </c>
      <c r="H258" s="14"/>
      <c r="I258" s="14"/>
      <c r="J258" s="14"/>
      <c r="K258" s="13" t="str">
        <f aca="false">IF($A258="","",IF(AND(OR($G258="Valide",$G258="À renouveler"),OR($H258="Reçue",$H258="Non concerné"),OR($I258="Accepté",$I258="Refusé"),$J258="Oui"),"Complet","Incomplet"))</f>
        <v/>
      </c>
      <c r="L258" s="11"/>
    </row>
    <row r="259" customFormat="false" ht="15" hidden="false" customHeight="false" outlineLevel="0" collapsed="false">
      <c r="A259" s="14"/>
      <c r="B259" s="15" t="str">
        <f aca="false">IF($A259="","",IFERROR(INDEX(Adhérents!$B$5:$B$304,MATCH($A259,Adhérents!$A$5:$A$304,0))&amp;"","N° inconnu"))</f>
        <v/>
      </c>
      <c r="C259" s="15" t="str">
        <f aca="false">IF($A259="","",IFERROR(INDEX(Adhérents!$C$5:$C$304,MATCH($A259,Adhérents!$A$5:$A$304,0))&amp;"",""))</f>
        <v/>
      </c>
      <c r="D259" s="13" t="str">
        <f aca="false">IF($A259="","",IFERROR(INDEX(Adhérents!$E$5:$E$304,MATCH($A259,Adhérents!$A$5:$A$304,0)),""))</f>
        <v/>
      </c>
      <c r="E259" s="12"/>
      <c r="F259" s="18" t="str">
        <f aca="false">IF(OR($A259="",$E259=""),"",EDATE($E259,Listes!$O$5))</f>
        <v/>
      </c>
      <c r="G259" s="13" t="str">
        <f aca="true">IF($A259="","",IF($E259="","Manquant",IF($F259&lt;TODAY(),"Périmé",IF($F259&lt;=TODAY()+Listes!$O$6,"À renouveler","Valide"))))</f>
        <v/>
      </c>
      <c r="H259" s="14"/>
      <c r="I259" s="14"/>
      <c r="J259" s="14"/>
      <c r="K259" s="13" t="str">
        <f aca="false">IF($A259="","",IF(AND(OR($G259="Valide",$G259="À renouveler"),OR($H259="Reçue",$H259="Non concerné"),OR($I259="Accepté",$I259="Refusé"),$J259="Oui"),"Complet","Incomplet"))</f>
        <v/>
      </c>
      <c r="L259" s="11"/>
    </row>
    <row r="260" customFormat="false" ht="15" hidden="false" customHeight="false" outlineLevel="0" collapsed="false">
      <c r="A260" s="14"/>
      <c r="B260" s="15" t="str">
        <f aca="false">IF($A260="","",IFERROR(INDEX(Adhérents!$B$5:$B$304,MATCH($A260,Adhérents!$A$5:$A$304,0))&amp;"","N° inconnu"))</f>
        <v/>
      </c>
      <c r="C260" s="15" t="str">
        <f aca="false">IF($A260="","",IFERROR(INDEX(Adhérents!$C$5:$C$304,MATCH($A260,Adhérents!$A$5:$A$304,0))&amp;"",""))</f>
        <v/>
      </c>
      <c r="D260" s="13" t="str">
        <f aca="false">IF($A260="","",IFERROR(INDEX(Adhérents!$E$5:$E$304,MATCH($A260,Adhérents!$A$5:$A$304,0)),""))</f>
        <v/>
      </c>
      <c r="E260" s="12"/>
      <c r="F260" s="18" t="str">
        <f aca="false">IF(OR($A260="",$E260=""),"",EDATE($E260,Listes!$O$5))</f>
        <v/>
      </c>
      <c r="G260" s="13" t="str">
        <f aca="true">IF($A260="","",IF($E260="","Manquant",IF($F260&lt;TODAY(),"Périmé",IF($F260&lt;=TODAY()+Listes!$O$6,"À renouveler","Valide"))))</f>
        <v/>
      </c>
      <c r="H260" s="14"/>
      <c r="I260" s="14"/>
      <c r="J260" s="14"/>
      <c r="K260" s="13" t="str">
        <f aca="false">IF($A260="","",IF(AND(OR($G260="Valide",$G260="À renouveler"),OR($H260="Reçue",$H260="Non concerné"),OR($I260="Accepté",$I260="Refusé"),$J260="Oui"),"Complet","Incomplet"))</f>
        <v/>
      </c>
      <c r="L260" s="11"/>
    </row>
    <row r="261" customFormat="false" ht="15" hidden="false" customHeight="false" outlineLevel="0" collapsed="false">
      <c r="A261" s="14"/>
      <c r="B261" s="15" t="str">
        <f aca="false">IF($A261="","",IFERROR(INDEX(Adhérents!$B$5:$B$304,MATCH($A261,Adhérents!$A$5:$A$304,0))&amp;"","N° inconnu"))</f>
        <v/>
      </c>
      <c r="C261" s="15" t="str">
        <f aca="false">IF($A261="","",IFERROR(INDEX(Adhérents!$C$5:$C$304,MATCH($A261,Adhérents!$A$5:$A$304,0))&amp;"",""))</f>
        <v/>
      </c>
      <c r="D261" s="13" t="str">
        <f aca="false">IF($A261="","",IFERROR(INDEX(Adhérents!$E$5:$E$304,MATCH($A261,Adhérents!$A$5:$A$304,0)),""))</f>
        <v/>
      </c>
      <c r="E261" s="12"/>
      <c r="F261" s="18" t="str">
        <f aca="false">IF(OR($A261="",$E261=""),"",EDATE($E261,Listes!$O$5))</f>
        <v/>
      </c>
      <c r="G261" s="13" t="str">
        <f aca="true">IF($A261="","",IF($E261="","Manquant",IF($F261&lt;TODAY(),"Périmé",IF($F261&lt;=TODAY()+Listes!$O$6,"À renouveler","Valide"))))</f>
        <v/>
      </c>
      <c r="H261" s="14"/>
      <c r="I261" s="14"/>
      <c r="J261" s="14"/>
      <c r="K261" s="13" t="str">
        <f aca="false">IF($A261="","",IF(AND(OR($G261="Valide",$G261="À renouveler"),OR($H261="Reçue",$H261="Non concerné"),OR($I261="Accepté",$I261="Refusé"),$J261="Oui"),"Complet","Incomplet"))</f>
        <v/>
      </c>
      <c r="L261" s="11"/>
    </row>
    <row r="262" customFormat="false" ht="15" hidden="false" customHeight="false" outlineLevel="0" collapsed="false">
      <c r="A262" s="14"/>
      <c r="B262" s="15" t="str">
        <f aca="false">IF($A262="","",IFERROR(INDEX(Adhérents!$B$5:$B$304,MATCH($A262,Adhérents!$A$5:$A$304,0))&amp;"","N° inconnu"))</f>
        <v/>
      </c>
      <c r="C262" s="15" t="str">
        <f aca="false">IF($A262="","",IFERROR(INDEX(Adhérents!$C$5:$C$304,MATCH($A262,Adhérents!$A$5:$A$304,0))&amp;"",""))</f>
        <v/>
      </c>
      <c r="D262" s="13" t="str">
        <f aca="false">IF($A262="","",IFERROR(INDEX(Adhérents!$E$5:$E$304,MATCH($A262,Adhérents!$A$5:$A$304,0)),""))</f>
        <v/>
      </c>
      <c r="E262" s="12"/>
      <c r="F262" s="18" t="str">
        <f aca="false">IF(OR($A262="",$E262=""),"",EDATE($E262,Listes!$O$5))</f>
        <v/>
      </c>
      <c r="G262" s="13" t="str">
        <f aca="true">IF($A262="","",IF($E262="","Manquant",IF($F262&lt;TODAY(),"Périmé",IF($F262&lt;=TODAY()+Listes!$O$6,"À renouveler","Valide"))))</f>
        <v/>
      </c>
      <c r="H262" s="14"/>
      <c r="I262" s="14"/>
      <c r="J262" s="14"/>
      <c r="K262" s="13" t="str">
        <f aca="false">IF($A262="","",IF(AND(OR($G262="Valide",$G262="À renouveler"),OR($H262="Reçue",$H262="Non concerné"),OR($I262="Accepté",$I262="Refusé"),$J262="Oui"),"Complet","Incomplet"))</f>
        <v/>
      </c>
      <c r="L262" s="11"/>
    </row>
    <row r="263" customFormat="false" ht="15" hidden="false" customHeight="false" outlineLevel="0" collapsed="false">
      <c r="A263" s="14"/>
      <c r="B263" s="15" t="str">
        <f aca="false">IF($A263="","",IFERROR(INDEX(Adhérents!$B$5:$B$304,MATCH($A263,Adhérents!$A$5:$A$304,0))&amp;"","N° inconnu"))</f>
        <v/>
      </c>
      <c r="C263" s="15" t="str">
        <f aca="false">IF($A263="","",IFERROR(INDEX(Adhérents!$C$5:$C$304,MATCH($A263,Adhérents!$A$5:$A$304,0))&amp;"",""))</f>
        <v/>
      </c>
      <c r="D263" s="13" t="str">
        <f aca="false">IF($A263="","",IFERROR(INDEX(Adhérents!$E$5:$E$304,MATCH($A263,Adhérents!$A$5:$A$304,0)),""))</f>
        <v/>
      </c>
      <c r="E263" s="12"/>
      <c r="F263" s="18" t="str">
        <f aca="false">IF(OR($A263="",$E263=""),"",EDATE($E263,Listes!$O$5))</f>
        <v/>
      </c>
      <c r="G263" s="13" t="str">
        <f aca="true">IF($A263="","",IF($E263="","Manquant",IF($F263&lt;TODAY(),"Périmé",IF($F263&lt;=TODAY()+Listes!$O$6,"À renouveler","Valide"))))</f>
        <v/>
      </c>
      <c r="H263" s="14"/>
      <c r="I263" s="14"/>
      <c r="J263" s="14"/>
      <c r="K263" s="13" t="str">
        <f aca="false">IF($A263="","",IF(AND(OR($G263="Valide",$G263="À renouveler"),OR($H263="Reçue",$H263="Non concerné"),OR($I263="Accepté",$I263="Refusé"),$J263="Oui"),"Complet","Incomplet"))</f>
        <v/>
      </c>
      <c r="L263" s="11"/>
    </row>
    <row r="264" customFormat="false" ht="15" hidden="false" customHeight="false" outlineLevel="0" collapsed="false">
      <c r="A264" s="14"/>
      <c r="B264" s="15" t="str">
        <f aca="false">IF($A264="","",IFERROR(INDEX(Adhérents!$B$5:$B$304,MATCH($A264,Adhérents!$A$5:$A$304,0))&amp;"","N° inconnu"))</f>
        <v/>
      </c>
      <c r="C264" s="15" t="str">
        <f aca="false">IF($A264="","",IFERROR(INDEX(Adhérents!$C$5:$C$304,MATCH($A264,Adhérents!$A$5:$A$304,0))&amp;"",""))</f>
        <v/>
      </c>
      <c r="D264" s="13" t="str">
        <f aca="false">IF($A264="","",IFERROR(INDEX(Adhérents!$E$5:$E$304,MATCH($A264,Adhérents!$A$5:$A$304,0)),""))</f>
        <v/>
      </c>
      <c r="E264" s="12"/>
      <c r="F264" s="18" t="str">
        <f aca="false">IF(OR($A264="",$E264=""),"",EDATE($E264,Listes!$O$5))</f>
        <v/>
      </c>
      <c r="G264" s="13" t="str">
        <f aca="true">IF($A264="","",IF($E264="","Manquant",IF($F264&lt;TODAY(),"Périmé",IF($F264&lt;=TODAY()+Listes!$O$6,"À renouveler","Valide"))))</f>
        <v/>
      </c>
      <c r="H264" s="14"/>
      <c r="I264" s="14"/>
      <c r="J264" s="14"/>
      <c r="K264" s="13" t="str">
        <f aca="false">IF($A264="","",IF(AND(OR($G264="Valide",$G264="À renouveler"),OR($H264="Reçue",$H264="Non concerné"),OR($I264="Accepté",$I264="Refusé"),$J264="Oui"),"Complet","Incomplet"))</f>
        <v/>
      </c>
      <c r="L264" s="11"/>
    </row>
    <row r="265" customFormat="false" ht="15" hidden="false" customHeight="false" outlineLevel="0" collapsed="false">
      <c r="A265" s="14"/>
      <c r="B265" s="15" t="str">
        <f aca="false">IF($A265="","",IFERROR(INDEX(Adhérents!$B$5:$B$304,MATCH($A265,Adhérents!$A$5:$A$304,0))&amp;"","N° inconnu"))</f>
        <v/>
      </c>
      <c r="C265" s="15" t="str">
        <f aca="false">IF($A265="","",IFERROR(INDEX(Adhérents!$C$5:$C$304,MATCH($A265,Adhérents!$A$5:$A$304,0))&amp;"",""))</f>
        <v/>
      </c>
      <c r="D265" s="13" t="str">
        <f aca="false">IF($A265="","",IFERROR(INDEX(Adhérents!$E$5:$E$304,MATCH($A265,Adhérents!$A$5:$A$304,0)),""))</f>
        <v/>
      </c>
      <c r="E265" s="12"/>
      <c r="F265" s="18" t="str">
        <f aca="false">IF(OR($A265="",$E265=""),"",EDATE($E265,Listes!$O$5))</f>
        <v/>
      </c>
      <c r="G265" s="13" t="str">
        <f aca="true">IF($A265="","",IF($E265="","Manquant",IF($F265&lt;TODAY(),"Périmé",IF($F265&lt;=TODAY()+Listes!$O$6,"À renouveler","Valide"))))</f>
        <v/>
      </c>
      <c r="H265" s="14"/>
      <c r="I265" s="14"/>
      <c r="J265" s="14"/>
      <c r="K265" s="13" t="str">
        <f aca="false">IF($A265="","",IF(AND(OR($G265="Valide",$G265="À renouveler"),OR($H265="Reçue",$H265="Non concerné"),OR($I265="Accepté",$I265="Refusé"),$J265="Oui"),"Complet","Incomplet"))</f>
        <v/>
      </c>
      <c r="L265" s="11"/>
    </row>
    <row r="266" customFormat="false" ht="15" hidden="false" customHeight="false" outlineLevel="0" collapsed="false">
      <c r="A266" s="14"/>
      <c r="B266" s="15" t="str">
        <f aca="false">IF($A266="","",IFERROR(INDEX(Adhérents!$B$5:$B$304,MATCH($A266,Adhérents!$A$5:$A$304,0))&amp;"","N° inconnu"))</f>
        <v/>
      </c>
      <c r="C266" s="15" t="str">
        <f aca="false">IF($A266="","",IFERROR(INDEX(Adhérents!$C$5:$C$304,MATCH($A266,Adhérents!$A$5:$A$304,0))&amp;"",""))</f>
        <v/>
      </c>
      <c r="D266" s="13" t="str">
        <f aca="false">IF($A266="","",IFERROR(INDEX(Adhérents!$E$5:$E$304,MATCH($A266,Adhérents!$A$5:$A$304,0)),""))</f>
        <v/>
      </c>
      <c r="E266" s="12"/>
      <c r="F266" s="18" t="str">
        <f aca="false">IF(OR($A266="",$E266=""),"",EDATE($E266,Listes!$O$5))</f>
        <v/>
      </c>
      <c r="G266" s="13" t="str">
        <f aca="true">IF($A266="","",IF($E266="","Manquant",IF($F266&lt;TODAY(),"Périmé",IF($F266&lt;=TODAY()+Listes!$O$6,"À renouveler","Valide"))))</f>
        <v/>
      </c>
      <c r="H266" s="14"/>
      <c r="I266" s="14"/>
      <c r="J266" s="14"/>
      <c r="K266" s="13" t="str">
        <f aca="false">IF($A266="","",IF(AND(OR($G266="Valide",$G266="À renouveler"),OR($H266="Reçue",$H266="Non concerné"),OR($I266="Accepté",$I266="Refusé"),$J266="Oui"),"Complet","Incomplet"))</f>
        <v/>
      </c>
      <c r="L266" s="11"/>
    </row>
    <row r="267" customFormat="false" ht="15" hidden="false" customHeight="false" outlineLevel="0" collapsed="false">
      <c r="A267" s="14"/>
      <c r="B267" s="15" t="str">
        <f aca="false">IF($A267="","",IFERROR(INDEX(Adhérents!$B$5:$B$304,MATCH($A267,Adhérents!$A$5:$A$304,0))&amp;"","N° inconnu"))</f>
        <v/>
      </c>
      <c r="C267" s="15" t="str">
        <f aca="false">IF($A267="","",IFERROR(INDEX(Adhérents!$C$5:$C$304,MATCH($A267,Adhérents!$A$5:$A$304,0))&amp;"",""))</f>
        <v/>
      </c>
      <c r="D267" s="13" t="str">
        <f aca="false">IF($A267="","",IFERROR(INDEX(Adhérents!$E$5:$E$304,MATCH($A267,Adhérents!$A$5:$A$304,0)),""))</f>
        <v/>
      </c>
      <c r="E267" s="12"/>
      <c r="F267" s="18" t="str">
        <f aca="false">IF(OR($A267="",$E267=""),"",EDATE($E267,Listes!$O$5))</f>
        <v/>
      </c>
      <c r="G267" s="13" t="str">
        <f aca="true">IF($A267="","",IF($E267="","Manquant",IF($F267&lt;TODAY(),"Périmé",IF($F267&lt;=TODAY()+Listes!$O$6,"À renouveler","Valide"))))</f>
        <v/>
      </c>
      <c r="H267" s="14"/>
      <c r="I267" s="14"/>
      <c r="J267" s="14"/>
      <c r="K267" s="13" t="str">
        <f aca="false">IF($A267="","",IF(AND(OR($G267="Valide",$G267="À renouveler"),OR($H267="Reçue",$H267="Non concerné"),OR($I267="Accepté",$I267="Refusé"),$J267="Oui"),"Complet","Incomplet"))</f>
        <v/>
      </c>
      <c r="L267" s="11"/>
    </row>
    <row r="268" customFormat="false" ht="15" hidden="false" customHeight="false" outlineLevel="0" collapsed="false">
      <c r="A268" s="14"/>
      <c r="B268" s="15" t="str">
        <f aca="false">IF($A268="","",IFERROR(INDEX(Adhérents!$B$5:$B$304,MATCH($A268,Adhérents!$A$5:$A$304,0))&amp;"","N° inconnu"))</f>
        <v/>
      </c>
      <c r="C268" s="15" t="str">
        <f aca="false">IF($A268="","",IFERROR(INDEX(Adhérents!$C$5:$C$304,MATCH($A268,Adhérents!$A$5:$A$304,0))&amp;"",""))</f>
        <v/>
      </c>
      <c r="D268" s="13" t="str">
        <f aca="false">IF($A268="","",IFERROR(INDEX(Adhérents!$E$5:$E$304,MATCH($A268,Adhérents!$A$5:$A$304,0)),""))</f>
        <v/>
      </c>
      <c r="E268" s="12"/>
      <c r="F268" s="18" t="str">
        <f aca="false">IF(OR($A268="",$E268=""),"",EDATE($E268,Listes!$O$5))</f>
        <v/>
      </c>
      <c r="G268" s="13" t="str">
        <f aca="true">IF($A268="","",IF($E268="","Manquant",IF($F268&lt;TODAY(),"Périmé",IF($F268&lt;=TODAY()+Listes!$O$6,"À renouveler","Valide"))))</f>
        <v/>
      </c>
      <c r="H268" s="14"/>
      <c r="I268" s="14"/>
      <c r="J268" s="14"/>
      <c r="K268" s="13" t="str">
        <f aca="false">IF($A268="","",IF(AND(OR($G268="Valide",$G268="À renouveler"),OR($H268="Reçue",$H268="Non concerné"),OR($I268="Accepté",$I268="Refusé"),$J268="Oui"),"Complet","Incomplet"))</f>
        <v/>
      </c>
      <c r="L268" s="11"/>
    </row>
    <row r="269" customFormat="false" ht="15" hidden="false" customHeight="false" outlineLevel="0" collapsed="false">
      <c r="A269" s="14"/>
      <c r="B269" s="15" t="str">
        <f aca="false">IF($A269="","",IFERROR(INDEX(Adhérents!$B$5:$B$304,MATCH($A269,Adhérents!$A$5:$A$304,0))&amp;"","N° inconnu"))</f>
        <v/>
      </c>
      <c r="C269" s="15" t="str">
        <f aca="false">IF($A269="","",IFERROR(INDEX(Adhérents!$C$5:$C$304,MATCH($A269,Adhérents!$A$5:$A$304,0))&amp;"",""))</f>
        <v/>
      </c>
      <c r="D269" s="13" t="str">
        <f aca="false">IF($A269="","",IFERROR(INDEX(Adhérents!$E$5:$E$304,MATCH($A269,Adhérents!$A$5:$A$304,0)),""))</f>
        <v/>
      </c>
      <c r="E269" s="12"/>
      <c r="F269" s="18" t="str">
        <f aca="false">IF(OR($A269="",$E269=""),"",EDATE($E269,Listes!$O$5))</f>
        <v/>
      </c>
      <c r="G269" s="13" t="str">
        <f aca="true">IF($A269="","",IF($E269="","Manquant",IF($F269&lt;TODAY(),"Périmé",IF($F269&lt;=TODAY()+Listes!$O$6,"À renouveler","Valide"))))</f>
        <v/>
      </c>
      <c r="H269" s="14"/>
      <c r="I269" s="14"/>
      <c r="J269" s="14"/>
      <c r="K269" s="13" t="str">
        <f aca="false">IF($A269="","",IF(AND(OR($G269="Valide",$G269="À renouveler"),OR($H269="Reçue",$H269="Non concerné"),OR($I269="Accepté",$I269="Refusé"),$J269="Oui"),"Complet","Incomplet"))</f>
        <v/>
      </c>
      <c r="L269" s="11"/>
    </row>
    <row r="270" customFormat="false" ht="15" hidden="false" customHeight="false" outlineLevel="0" collapsed="false">
      <c r="A270" s="14"/>
      <c r="B270" s="15" t="str">
        <f aca="false">IF($A270="","",IFERROR(INDEX(Adhérents!$B$5:$B$304,MATCH($A270,Adhérents!$A$5:$A$304,0))&amp;"","N° inconnu"))</f>
        <v/>
      </c>
      <c r="C270" s="15" t="str">
        <f aca="false">IF($A270="","",IFERROR(INDEX(Adhérents!$C$5:$C$304,MATCH($A270,Adhérents!$A$5:$A$304,0))&amp;"",""))</f>
        <v/>
      </c>
      <c r="D270" s="13" t="str">
        <f aca="false">IF($A270="","",IFERROR(INDEX(Adhérents!$E$5:$E$304,MATCH($A270,Adhérents!$A$5:$A$304,0)),""))</f>
        <v/>
      </c>
      <c r="E270" s="12"/>
      <c r="F270" s="18" t="str">
        <f aca="false">IF(OR($A270="",$E270=""),"",EDATE($E270,Listes!$O$5))</f>
        <v/>
      </c>
      <c r="G270" s="13" t="str">
        <f aca="true">IF($A270="","",IF($E270="","Manquant",IF($F270&lt;TODAY(),"Périmé",IF($F270&lt;=TODAY()+Listes!$O$6,"À renouveler","Valide"))))</f>
        <v/>
      </c>
      <c r="H270" s="14"/>
      <c r="I270" s="14"/>
      <c r="J270" s="14"/>
      <c r="K270" s="13" t="str">
        <f aca="false">IF($A270="","",IF(AND(OR($G270="Valide",$G270="À renouveler"),OR($H270="Reçue",$H270="Non concerné"),OR($I270="Accepté",$I270="Refusé"),$J270="Oui"),"Complet","Incomplet"))</f>
        <v/>
      </c>
      <c r="L270" s="11"/>
    </row>
    <row r="271" customFormat="false" ht="15" hidden="false" customHeight="false" outlineLevel="0" collapsed="false">
      <c r="A271" s="14"/>
      <c r="B271" s="15" t="str">
        <f aca="false">IF($A271="","",IFERROR(INDEX(Adhérents!$B$5:$B$304,MATCH($A271,Adhérents!$A$5:$A$304,0))&amp;"","N° inconnu"))</f>
        <v/>
      </c>
      <c r="C271" s="15" t="str">
        <f aca="false">IF($A271="","",IFERROR(INDEX(Adhérents!$C$5:$C$304,MATCH($A271,Adhérents!$A$5:$A$304,0))&amp;"",""))</f>
        <v/>
      </c>
      <c r="D271" s="13" t="str">
        <f aca="false">IF($A271="","",IFERROR(INDEX(Adhérents!$E$5:$E$304,MATCH($A271,Adhérents!$A$5:$A$304,0)),""))</f>
        <v/>
      </c>
      <c r="E271" s="12"/>
      <c r="F271" s="18" t="str">
        <f aca="false">IF(OR($A271="",$E271=""),"",EDATE($E271,Listes!$O$5))</f>
        <v/>
      </c>
      <c r="G271" s="13" t="str">
        <f aca="true">IF($A271="","",IF($E271="","Manquant",IF($F271&lt;TODAY(),"Périmé",IF($F271&lt;=TODAY()+Listes!$O$6,"À renouveler","Valide"))))</f>
        <v/>
      </c>
      <c r="H271" s="14"/>
      <c r="I271" s="14"/>
      <c r="J271" s="14"/>
      <c r="K271" s="13" t="str">
        <f aca="false">IF($A271="","",IF(AND(OR($G271="Valide",$G271="À renouveler"),OR($H271="Reçue",$H271="Non concerné"),OR($I271="Accepté",$I271="Refusé"),$J271="Oui"),"Complet","Incomplet"))</f>
        <v/>
      </c>
      <c r="L271" s="11"/>
    </row>
    <row r="272" customFormat="false" ht="15" hidden="false" customHeight="false" outlineLevel="0" collapsed="false">
      <c r="A272" s="14"/>
      <c r="B272" s="15" t="str">
        <f aca="false">IF($A272="","",IFERROR(INDEX(Adhérents!$B$5:$B$304,MATCH($A272,Adhérents!$A$5:$A$304,0))&amp;"","N° inconnu"))</f>
        <v/>
      </c>
      <c r="C272" s="15" t="str">
        <f aca="false">IF($A272="","",IFERROR(INDEX(Adhérents!$C$5:$C$304,MATCH($A272,Adhérents!$A$5:$A$304,0))&amp;"",""))</f>
        <v/>
      </c>
      <c r="D272" s="13" t="str">
        <f aca="false">IF($A272="","",IFERROR(INDEX(Adhérents!$E$5:$E$304,MATCH($A272,Adhérents!$A$5:$A$304,0)),""))</f>
        <v/>
      </c>
      <c r="E272" s="12"/>
      <c r="F272" s="18" t="str">
        <f aca="false">IF(OR($A272="",$E272=""),"",EDATE($E272,Listes!$O$5))</f>
        <v/>
      </c>
      <c r="G272" s="13" t="str">
        <f aca="true">IF($A272="","",IF($E272="","Manquant",IF($F272&lt;TODAY(),"Périmé",IF($F272&lt;=TODAY()+Listes!$O$6,"À renouveler","Valide"))))</f>
        <v/>
      </c>
      <c r="H272" s="14"/>
      <c r="I272" s="14"/>
      <c r="J272" s="14"/>
      <c r="K272" s="13" t="str">
        <f aca="false">IF($A272="","",IF(AND(OR($G272="Valide",$G272="À renouveler"),OR($H272="Reçue",$H272="Non concerné"),OR($I272="Accepté",$I272="Refusé"),$J272="Oui"),"Complet","Incomplet"))</f>
        <v/>
      </c>
      <c r="L272" s="11"/>
    </row>
    <row r="273" customFormat="false" ht="15" hidden="false" customHeight="false" outlineLevel="0" collapsed="false">
      <c r="A273" s="14"/>
      <c r="B273" s="15" t="str">
        <f aca="false">IF($A273="","",IFERROR(INDEX(Adhérents!$B$5:$B$304,MATCH($A273,Adhérents!$A$5:$A$304,0))&amp;"","N° inconnu"))</f>
        <v/>
      </c>
      <c r="C273" s="15" t="str">
        <f aca="false">IF($A273="","",IFERROR(INDEX(Adhérents!$C$5:$C$304,MATCH($A273,Adhérents!$A$5:$A$304,0))&amp;"",""))</f>
        <v/>
      </c>
      <c r="D273" s="13" t="str">
        <f aca="false">IF($A273="","",IFERROR(INDEX(Adhérents!$E$5:$E$304,MATCH($A273,Adhérents!$A$5:$A$304,0)),""))</f>
        <v/>
      </c>
      <c r="E273" s="12"/>
      <c r="F273" s="18" t="str">
        <f aca="false">IF(OR($A273="",$E273=""),"",EDATE($E273,Listes!$O$5))</f>
        <v/>
      </c>
      <c r="G273" s="13" t="str">
        <f aca="true">IF($A273="","",IF($E273="","Manquant",IF($F273&lt;TODAY(),"Périmé",IF($F273&lt;=TODAY()+Listes!$O$6,"À renouveler","Valide"))))</f>
        <v/>
      </c>
      <c r="H273" s="14"/>
      <c r="I273" s="14"/>
      <c r="J273" s="14"/>
      <c r="K273" s="13" t="str">
        <f aca="false">IF($A273="","",IF(AND(OR($G273="Valide",$G273="À renouveler"),OR($H273="Reçue",$H273="Non concerné"),OR($I273="Accepté",$I273="Refusé"),$J273="Oui"),"Complet","Incomplet"))</f>
        <v/>
      </c>
      <c r="L273" s="11"/>
    </row>
    <row r="274" customFormat="false" ht="15" hidden="false" customHeight="false" outlineLevel="0" collapsed="false">
      <c r="A274" s="14"/>
      <c r="B274" s="15" t="str">
        <f aca="false">IF($A274="","",IFERROR(INDEX(Adhérents!$B$5:$B$304,MATCH($A274,Adhérents!$A$5:$A$304,0))&amp;"","N° inconnu"))</f>
        <v/>
      </c>
      <c r="C274" s="15" t="str">
        <f aca="false">IF($A274="","",IFERROR(INDEX(Adhérents!$C$5:$C$304,MATCH($A274,Adhérents!$A$5:$A$304,0))&amp;"",""))</f>
        <v/>
      </c>
      <c r="D274" s="13" t="str">
        <f aca="false">IF($A274="","",IFERROR(INDEX(Adhérents!$E$5:$E$304,MATCH($A274,Adhérents!$A$5:$A$304,0)),""))</f>
        <v/>
      </c>
      <c r="E274" s="12"/>
      <c r="F274" s="18" t="str">
        <f aca="false">IF(OR($A274="",$E274=""),"",EDATE($E274,Listes!$O$5))</f>
        <v/>
      </c>
      <c r="G274" s="13" t="str">
        <f aca="true">IF($A274="","",IF($E274="","Manquant",IF($F274&lt;TODAY(),"Périmé",IF($F274&lt;=TODAY()+Listes!$O$6,"À renouveler","Valide"))))</f>
        <v/>
      </c>
      <c r="H274" s="14"/>
      <c r="I274" s="14"/>
      <c r="J274" s="14"/>
      <c r="K274" s="13" t="str">
        <f aca="false">IF($A274="","",IF(AND(OR($G274="Valide",$G274="À renouveler"),OR($H274="Reçue",$H274="Non concerné"),OR($I274="Accepté",$I274="Refusé"),$J274="Oui"),"Complet","Incomplet"))</f>
        <v/>
      </c>
      <c r="L274" s="11"/>
    </row>
    <row r="275" customFormat="false" ht="15" hidden="false" customHeight="false" outlineLevel="0" collapsed="false">
      <c r="A275" s="14"/>
      <c r="B275" s="15" t="str">
        <f aca="false">IF($A275="","",IFERROR(INDEX(Adhérents!$B$5:$B$304,MATCH($A275,Adhérents!$A$5:$A$304,0))&amp;"","N° inconnu"))</f>
        <v/>
      </c>
      <c r="C275" s="15" t="str">
        <f aca="false">IF($A275="","",IFERROR(INDEX(Adhérents!$C$5:$C$304,MATCH($A275,Adhérents!$A$5:$A$304,0))&amp;"",""))</f>
        <v/>
      </c>
      <c r="D275" s="13" t="str">
        <f aca="false">IF($A275="","",IFERROR(INDEX(Adhérents!$E$5:$E$304,MATCH($A275,Adhérents!$A$5:$A$304,0)),""))</f>
        <v/>
      </c>
      <c r="E275" s="12"/>
      <c r="F275" s="18" t="str">
        <f aca="false">IF(OR($A275="",$E275=""),"",EDATE($E275,Listes!$O$5))</f>
        <v/>
      </c>
      <c r="G275" s="13" t="str">
        <f aca="true">IF($A275="","",IF($E275="","Manquant",IF($F275&lt;TODAY(),"Périmé",IF($F275&lt;=TODAY()+Listes!$O$6,"À renouveler","Valide"))))</f>
        <v/>
      </c>
      <c r="H275" s="14"/>
      <c r="I275" s="14"/>
      <c r="J275" s="14"/>
      <c r="K275" s="13" t="str">
        <f aca="false">IF($A275="","",IF(AND(OR($G275="Valide",$G275="À renouveler"),OR($H275="Reçue",$H275="Non concerné"),OR($I275="Accepté",$I275="Refusé"),$J275="Oui"),"Complet","Incomplet"))</f>
        <v/>
      </c>
      <c r="L275" s="11"/>
    </row>
    <row r="276" customFormat="false" ht="15" hidden="false" customHeight="false" outlineLevel="0" collapsed="false">
      <c r="A276" s="14"/>
      <c r="B276" s="15" t="str">
        <f aca="false">IF($A276="","",IFERROR(INDEX(Adhérents!$B$5:$B$304,MATCH($A276,Adhérents!$A$5:$A$304,0))&amp;"","N° inconnu"))</f>
        <v/>
      </c>
      <c r="C276" s="15" t="str">
        <f aca="false">IF($A276="","",IFERROR(INDEX(Adhérents!$C$5:$C$304,MATCH($A276,Adhérents!$A$5:$A$304,0))&amp;"",""))</f>
        <v/>
      </c>
      <c r="D276" s="13" t="str">
        <f aca="false">IF($A276="","",IFERROR(INDEX(Adhérents!$E$5:$E$304,MATCH($A276,Adhérents!$A$5:$A$304,0)),""))</f>
        <v/>
      </c>
      <c r="E276" s="12"/>
      <c r="F276" s="18" t="str">
        <f aca="false">IF(OR($A276="",$E276=""),"",EDATE($E276,Listes!$O$5))</f>
        <v/>
      </c>
      <c r="G276" s="13" t="str">
        <f aca="true">IF($A276="","",IF($E276="","Manquant",IF($F276&lt;TODAY(),"Périmé",IF($F276&lt;=TODAY()+Listes!$O$6,"À renouveler","Valide"))))</f>
        <v/>
      </c>
      <c r="H276" s="14"/>
      <c r="I276" s="14"/>
      <c r="J276" s="14"/>
      <c r="K276" s="13" t="str">
        <f aca="false">IF($A276="","",IF(AND(OR($G276="Valide",$G276="À renouveler"),OR($H276="Reçue",$H276="Non concerné"),OR($I276="Accepté",$I276="Refusé"),$J276="Oui"),"Complet","Incomplet"))</f>
        <v/>
      </c>
      <c r="L276" s="11"/>
    </row>
    <row r="277" customFormat="false" ht="15" hidden="false" customHeight="false" outlineLevel="0" collapsed="false">
      <c r="A277" s="14"/>
      <c r="B277" s="15" t="str">
        <f aca="false">IF($A277="","",IFERROR(INDEX(Adhérents!$B$5:$B$304,MATCH($A277,Adhérents!$A$5:$A$304,0))&amp;"","N° inconnu"))</f>
        <v/>
      </c>
      <c r="C277" s="15" t="str">
        <f aca="false">IF($A277="","",IFERROR(INDEX(Adhérents!$C$5:$C$304,MATCH($A277,Adhérents!$A$5:$A$304,0))&amp;"",""))</f>
        <v/>
      </c>
      <c r="D277" s="13" t="str">
        <f aca="false">IF($A277="","",IFERROR(INDEX(Adhérents!$E$5:$E$304,MATCH($A277,Adhérents!$A$5:$A$304,0)),""))</f>
        <v/>
      </c>
      <c r="E277" s="12"/>
      <c r="F277" s="18" t="str">
        <f aca="false">IF(OR($A277="",$E277=""),"",EDATE($E277,Listes!$O$5))</f>
        <v/>
      </c>
      <c r="G277" s="13" t="str">
        <f aca="true">IF($A277="","",IF($E277="","Manquant",IF($F277&lt;TODAY(),"Périmé",IF($F277&lt;=TODAY()+Listes!$O$6,"À renouveler","Valide"))))</f>
        <v/>
      </c>
      <c r="H277" s="14"/>
      <c r="I277" s="14"/>
      <c r="J277" s="14"/>
      <c r="K277" s="13" t="str">
        <f aca="false">IF($A277="","",IF(AND(OR($G277="Valide",$G277="À renouveler"),OR($H277="Reçue",$H277="Non concerné"),OR($I277="Accepté",$I277="Refusé"),$J277="Oui"),"Complet","Incomplet"))</f>
        <v/>
      </c>
      <c r="L277" s="11"/>
    </row>
    <row r="278" customFormat="false" ht="15" hidden="false" customHeight="false" outlineLevel="0" collapsed="false">
      <c r="A278" s="14"/>
      <c r="B278" s="15" t="str">
        <f aca="false">IF($A278="","",IFERROR(INDEX(Adhérents!$B$5:$B$304,MATCH($A278,Adhérents!$A$5:$A$304,0))&amp;"","N° inconnu"))</f>
        <v/>
      </c>
      <c r="C278" s="15" t="str">
        <f aca="false">IF($A278="","",IFERROR(INDEX(Adhérents!$C$5:$C$304,MATCH($A278,Adhérents!$A$5:$A$304,0))&amp;"",""))</f>
        <v/>
      </c>
      <c r="D278" s="13" t="str">
        <f aca="false">IF($A278="","",IFERROR(INDEX(Adhérents!$E$5:$E$304,MATCH($A278,Adhérents!$A$5:$A$304,0)),""))</f>
        <v/>
      </c>
      <c r="E278" s="12"/>
      <c r="F278" s="18" t="str">
        <f aca="false">IF(OR($A278="",$E278=""),"",EDATE($E278,Listes!$O$5))</f>
        <v/>
      </c>
      <c r="G278" s="13" t="str">
        <f aca="true">IF($A278="","",IF($E278="","Manquant",IF($F278&lt;TODAY(),"Périmé",IF($F278&lt;=TODAY()+Listes!$O$6,"À renouveler","Valide"))))</f>
        <v/>
      </c>
      <c r="H278" s="14"/>
      <c r="I278" s="14"/>
      <c r="J278" s="14"/>
      <c r="K278" s="13" t="str">
        <f aca="false">IF($A278="","",IF(AND(OR($G278="Valide",$G278="À renouveler"),OR($H278="Reçue",$H278="Non concerné"),OR($I278="Accepté",$I278="Refusé"),$J278="Oui"),"Complet","Incomplet"))</f>
        <v/>
      </c>
      <c r="L278" s="11"/>
    </row>
    <row r="279" customFormat="false" ht="15" hidden="false" customHeight="false" outlineLevel="0" collapsed="false">
      <c r="A279" s="14"/>
      <c r="B279" s="15" t="str">
        <f aca="false">IF($A279="","",IFERROR(INDEX(Adhérents!$B$5:$B$304,MATCH($A279,Adhérents!$A$5:$A$304,0))&amp;"","N° inconnu"))</f>
        <v/>
      </c>
      <c r="C279" s="15" t="str">
        <f aca="false">IF($A279="","",IFERROR(INDEX(Adhérents!$C$5:$C$304,MATCH($A279,Adhérents!$A$5:$A$304,0))&amp;"",""))</f>
        <v/>
      </c>
      <c r="D279" s="13" t="str">
        <f aca="false">IF($A279="","",IFERROR(INDEX(Adhérents!$E$5:$E$304,MATCH($A279,Adhérents!$A$5:$A$304,0)),""))</f>
        <v/>
      </c>
      <c r="E279" s="12"/>
      <c r="F279" s="18" t="str">
        <f aca="false">IF(OR($A279="",$E279=""),"",EDATE($E279,Listes!$O$5))</f>
        <v/>
      </c>
      <c r="G279" s="13" t="str">
        <f aca="true">IF($A279="","",IF($E279="","Manquant",IF($F279&lt;TODAY(),"Périmé",IF($F279&lt;=TODAY()+Listes!$O$6,"À renouveler","Valide"))))</f>
        <v/>
      </c>
      <c r="H279" s="14"/>
      <c r="I279" s="14"/>
      <c r="J279" s="14"/>
      <c r="K279" s="13" t="str">
        <f aca="false">IF($A279="","",IF(AND(OR($G279="Valide",$G279="À renouveler"),OR($H279="Reçue",$H279="Non concerné"),OR($I279="Accepté",$I279="Refusé"),$J279="Oui"),"Complet","Incomplet"))</f>
        <v/>
      </c>
      <c r="L279" s="11"/>
    </row>
    <row r="280" customFormat="false" ht="15" hidden="false" customHeight="false" outlineLevel="0" collapsed="false">
      <c r="A280" s="14"/>
      <c r="B280" s="15" t="str">
        <f aca="false">IF($A280="","",IFERROR(INDEX(Adhérents!$B$5:$B$304,MATCH($A280,Adhérents!$A$5:$A$304,0))&amp;"","N° inconnu"))</f>
        <v/>
      </c>
      <c r="C280" s="15" t="str">
        <f aca="false">IF($A280="","",IFERROR(INDEX(Adhérents!$C$5:$C$304,MATCH($A280,Adhérents!$A$5:$A$304,0))&amp;"",""))</f>
        <v/>
      </c>
      <c r="D280" s="13" t="str">
        <f aca="false">IF($A280="","",IFERROR(INDEX(Adhérents!$E$5:$E$304,MATCH($A280,Adhérents!$A$5:$A$304,0)),""))</f>
        <v/>
      </c>
      <c r="E280" s="12"/>
      <c r="F280" s="18" t="str">
        <f aca="false">IF(OR($A280="",$E280=""),"",EDATE($E280,Listes!$O$5))</f>
        <v/>
      </c>
      <c r="G280" s="13" t="str">
        <f aca="true">IF($A280="","",IF($E280="","Manquant",IF($F280&lt;TODAY(),"Périmé",IF($F280&lt;=TODAY()+Listes!$O$6,"À renouveler","Valide"))))</f>
        <v/>
      </c>
      <c r="H280" s="14"/>
      <c r="I280" s="14"/>
      <c r="J280" s="14"/>
      <c r="K280" s="13" t="str">
        <f aca="false">IF($A280="","",IF(AND(OR($G280="Valide",$G280="À renouveler"),OR($H280="Reçue",$H280="Non concerné"),OR($I280="Accepté",$I280="Refusé"),$J280="Oui"),"Complet","Incomplet"))</f>
        <v/>
      </c>
      <c r="L280" s="11"/>
    </row>
    <row r="281" customFormat="false" ht="15" hidden="false" customHeight="false" outlineLevel="0" collapsed="false">
      <c r="A281" s="14"/>
      <c r="B281" s="15" t="str">
        <f aca="false">IF($A281="","",IFERROR(INDEX(Adhérents!$B$5:$B$304,MATCH($A281,Adhérents!$A$5:$A$304,0))&amp;"","N° inconnu"))</f>
        <v/>
      </c>
      <c r="C281" s="15" t="str">
        <f aca="false">IF($A281="","",IFERROR(INDEX(Adhérents!$C$5:$C$304,MATCH($A281,Adhérents!$A$5:$A$304,0))&amp;"",""))</f>
        <v/>
      </c>
      <c r="D281" s="13" t="str">
        <f aca="false">IF($A281="","",IFERROR(INDEX(Adhérents!$E$5:$E$304,MATCH($A281,Adhérents!$A$5:$A$304,0)),""))</f>
        <v/>
      </c>
      <c r="E281" s="12"/>
      <c r="F281" s="18" t="str">
        <f aca="false">IF(OR($A281="",$E281=""),"",EDATE($E281,Listes!$O$5))</f>
        <v/>
      </c>
      <c r="G281" s="13" t="str">
        <f aca="true">IF($A281="","",IF($E281="","Manquant",IF($F281&lt;TODAY(),"Périmé",IF($F281&lt;=TODAY()+Listes!$O$6,"À renouveler","Valide"))))</f>
        <v/>
      </c>
      <c r="H281" s="14"/>
      <c r="I281" s="14"/>
      <c r="J281" s="14"/>
      <c r="K281" s="13" t="str">
        <f aca="false">IF($A281="","",IF(AND(OR($G281="Valide",$G281="À renouveler"),OR($H281="Reçue",$H281="Non concerné"),OR($I281="Accepté",$I281="Refusé"),$J281="Oui"),"Complet","Incomplet"))</f>
        <v/>
      </c>
      <c r="L281" s="11"/>
    </row>
    <row r="282" customFormat="false" ht="15" hidden="false" customHeight="false" outlineLevel="0" collapsed="false">
      <c r="A282" s="14"/>
      <c r="B282" s="15" t="str">
        <f aca="false">IF($A282="","",IFERROR(INDEX(Adhérents!$B$5:$B$304,MATCH($A282,Adhérents!$A$5:$A$304,0))&amp;"","N° inconnu"))</f>
        <v/>
      </c>
      <c r="C282" s="15" t="str">
        <f aca="false">IF($A282="","",IFERROR(INDEX(Adhérents!$C$5:$C$304,MATCH($A282,Adhérents!$A$5:$A$304,0))&amp;"",""))</f>
        <v/>
      </c>
      <c r="D282" s="13" t="str">
        <f aca="false">IF($A282="","",IFERROR(INDEX(Adhérents!$E$5:$E$304,MATCH($A282,Adhérents!$A$5:$A$304,0)),""))</f>
        <v/>
      </c>
      <c r="E282" s="12"/>
      <c r="F282" s="18" t="str">
        <f aca="false">IF(OR($A282="",$E282=""),"",EDATE($E282,Listes!$O$5))</f>
        <v/>
      </c>
      <c r="G282" s="13" t="str">
        <f aca="true">IF($A282="","",IF($E282="","Manquant",IF($F282&lt;TODAY(),"Périmé",IF($F282&lt;=TODAY()+Listes!$O$6,"À renouveler","Valide"))))</f>
        <v/>
      </c>
      <c r="H282" s="14"/>
      <c r="I282" s="14"/>
      <c r="J282" s="14"/>
      <c r="K282" s="13" t="str">
        <f aca="false">IF($A282="","",IF(AND(OR($G282="Valide",$G282="À renouveler"),OR($H282="Reçue",$H282="Non concerné"),OR($I282="Accepté",$I282="Refusé"),$J282="Oui"),"Complet","Incomplet"))</f>
        <v/>
      </c>
      <c r="L282" s="11"/>
    </row>
    <row r="283" customFormat="false" ht="15" hidden="false" customHeight="false" outlineLevel="0" collapsed="false">
      <c r="A283" s="14"/>
      <c r="B283" s="15" t="str">
        <f aca="false">IF($A283="","",IFERROR(INDEX(Adhérents!$B$5:$B$304,MATCH($A283,Adhérents!$A$5:$A$304,0))&amp;"","N° inconnu"))</f>
        <v/>
      </c>
      <c r="C283" s="15" t="str">
        <f aca="false">IF($A283="","",IFERROR(INDEX(Adhérents!$C$5:$C$304,MATCH($A283,Adhérents!$A$5:$A$304,0))&amp;"",""))</f>
        <v/>
      </c>
      <c r="D283" s="13" t="str">
        <f aca="false">IF($A283="","",IFERROR(INDEX(Adhérents!$E$5:$E$304,MATCH($A283,Adhérents!$A$5:$A$304,0)),""))</f>
        <v/>
      </c>
      <c r="E283" s="12"/>
      <c r="F283" s="18" t="str">
        <f aca="false">IF(OR($A283="",$E283=""),"",EDATE($E283,Listes!$O$5))</f>
        <v/>
      </c>
      <c r="G283" s="13" t="str">
        <f aca="true">IF($A283="","",IF($E283="","Manquant",IF($F283&lt;TODAY(),"Périmé",IF($F283&lt;=TODAY()+Listes!$O$6,"À renouveler","Valide"))))</f>
        <v/>
      </c>
      <c r="H283" s="14"/>
      <c r="I283" s="14"/>
      <c r="J283" s="14"/>
      <c r="K283" s="13" t="str">
        <f aca="false">IF($A283="","",IF(AND(OR($G283="Valide",$G283="À renouveler"),OR($H283="Reçue",$H283="Non concerné"),OR($I283="Accepté",$I283="Refusé"),$J283="Oui"),"Complet","Incomplet"))</f>
        <v/>
      </c>
      <c r="L283" s="11"/>
    </row>
    <row r="284" customFormat="false" ht="15" hidden="false" customHeight="false" outlineLevel="0" collapsed="false">
      <c r="A284" s="14"/>
      <c r="B284" s="15" t="str">
        <f aca="false">IF($A284="","",IFERROR(INDEX(Adhérents!$B$5:$B$304,MATCH($A284,Adhérents!$A$5:$A$304,0))&amp;"","N° inconnu"))</f>
        <v/>
      </c>
      <c r="C284" s="15" t="str">
        <f aca="false">IF($A284="","",IFERROR(INDEX(Adhérents!$C$5:$C$304,MATCH($A284,Adhérents!$A$5:$A$304,0))&amp;"",""))</f>
        <v/>
      </c>
      <c r="D284" s="13" t="str">
        <f aca="false">IF($A284="","",IFERROR(INDEX(Adhérents!$E$5:$E$304,MATCH($A284,Adhérents!$A$5:$A$304,0)),""))</f>
        <v/>
      </c>
      <c r="E284" s="12"/>
      <c r="F284" s="18" t="str">
        <f aca="false">IF(OR($A284="",$E284=""),"",EDATE($E284,Listes!$O$5))</f>
        <v/>
      </c>
      <c r="G284" s="13" t="str">
        <f aca="true">IF($A284="","",IF($E284="","Manquant",IF($F284&lt;TODAY(),"Périmé",IF($F284&lt;=TODAY()+Listes!$O$6,"À renouveler","Valide"))))</f>
        <v/>
      </c>
      <c r="H284" s="14"/>
      <c r="I284" s="14"/>
      <c r="J284" s="14"/>
      <c r="K284" s="13" t="str">
        <f aca="false">IF($A284="","",IF(AND(OR($G284="Valide",$G284="À renouveler"),OR($H284="Reçue",$H284="Non concerné"),OR($I284="Accepté",$I284="Refusé"),$J284="Oui"),"Complet","Incomplet"))</f>
        <v/>
      </c>
      <c r="L284" s="11"/>
    </row>
    <row r="285" customFormat="false" ht="15" hidden="false" customHeight="false" outlineLevel="0" collapsed="false">
      <c r="A285" s="14"/>
      <c r="B285" s="15" t="str">
        <f aca="false">IF($A285="","",IFERROR(INDEX(Adhérents!$B$5:$B$304,MATCH($A285,Adhérents!$A$5:$A$304,0))&amp;"","N° inconnu"))</f>
        <v/>
      </c>
      <c r="C285" s="15" t="str">
        <f aca="false">IF($A285="","",IFERROR(INDEX(Adhérents!$C$5:$C$304,MATCH($A285,Adhérents!$A$5:$A$304,0))&amp;"",""))</f>
        <v/>
      </c>
      <c r="D285" s="13" t="str">
        <f aca="false">IF($A285="","",IFERROR(INDEX(Adhérents!$E$5:$E$304,MATCH($A285,Adhérents!$A$5:$A$304,0)),""))</f>
        <v/>
      </c>
      <c r="E285" s="12"/>
      <c r="F285" s="18" t="str">
        <f aca="false">IF(OR($A285="",$E285=""),"",EDATE($E285,Listes!$O$5))</f>
        <v/>
      </c>
      <c r="G285" s="13" t="str">
        <f aca="true">IF($A285="","",IF($E285="","Manquant",IF($F285&lt;TODAY(),"Périmé",IF($F285&lt;=TODAY()+Listes!$O$6,"À renouveler","Valide"))))</f>
        <v/>
      </c>
      <c r="H285" s="14"/>
      <c r="I285" s="14"/>
      <c r="J285" s="14"/>
      <c r="K285" s="13" t="str">
        <f aca="false">IF($A285="","",IF(AND(OR($G285="Valide",$G285="À renouveler"),OR($H285="Reçue",$H285="Non concerné"),OR($I285="Accepté",$I285="Refusé"),$J285="Oui"),"Complet","Incomplet"))</f>
        <v/>
      </c>
      <c r="L285" s="11"/>
    </row>
    <row r="286" customFormat="false" ht="15" hidden="false" customHeight="false" outlineLevel="0" collapsed="false">
      <c r="A286" s="14"/>
      <c r="B286" s="15" t="str">
        <f aca="false">IF($A286="","",IFERROR(INDEX(Adhérents!$B$5:$B$304,MATCH($A286,Adhérents!$A$5:$A$304,0))&amp;"","N° inconnu"))</f>
        <v/>
      </c>
      <c r="C286" s="15" t="str">
        <f aca="false">IF($A286="","",IFERROR(INDEX(Adhérents!$C$5:$C$304,MATCH($A286,Adhérents!$A$5:$A$304,0))&amp;"",""))</f>
        <v/>
      </c>
      <c r="D286" s="13" t="str">
        <f aca="false">IF($A286="","",IFERROR(INDEX(Adhérents!$E$5:$E$304,MATCH($A286,Adhérents!$A$5:$A$304,0)),""))</f>
        <v/>
      </c>
      <c r="E286" s="12"/>
      <c r="F286" s="18" t="str">
        <f aca="false">IF(OR($A286="",$E286=""),"",EDATE($E286,Listes!$O$5))</f>
        <v/>
      </c>
      <c r="G286" s="13" t="str">
        <f aca="true">IF($A286="","",IF($E286="","Manquant",IF($F286&lt;TODAY(),"Périmé",IF($F286&lt;=TODAY()+Listes!$O$6,"À renouveler","Valide"))))</f>
        <v/>
      </c>
      <c r="H286" s="14"/>
      <c r="I286" s="14"/>
      <c r="J286" s="14"/>
      <c r="K286" s="13" t="str">
        <f aca="false">IF($A286="","",IF(AND(OR($G286="Valide",$G286="À renouveler"),OR($H286="Reçue",$H286="Non concerné"),OR($I286="Accepté",$I286="Refusé"),$J286="Oui"),"Complet","Incomplet"))</f>
        <v/>
      </c>
      <c r="L286" s="11"/>
    </row>
    <row r="287" customFormat="false" ht="15" hidden="false" customHeight="false" outlineLevel="0" collapsed="false">
      <c r="A287" s="14"/>
      <c r="B287" s="15" t="str">
        <f aca="false">IF($A287="","",IFERROR(INDEX(Adhérents!$B$5:$B$304,MATCH($A287,Adhérents!$A$5:$A$304,0))&amp;"","N° inconnu"))</f>
        <v/>
      </c>
      <c r="C287" s="15" t="str">
        <f aca="false">IF($A287="","",IFERROR(INDEX(Adhérents!$C$5:$C$304,MATCH($A287,Adhérents!$A$5:$A$304,0))&amp;"",""))</f>
        <v/>
      </c>
      <c r="D287" s="13" t="str">
        <f aca="false">IF($A287="","",IFERROR(INDEX(Adhérents!$E$5:$E$304,MATCH($A287,Adhérents!$A$5:$A$304,0)),""))</f>
        <v/>
      </c>
      <c r="E287" s="12"/>
      <c r="F287" s="18" t="str">
        <f aca="false">IF(OR($A287="",$E287=""),"",EDATE($E287,Listes!$O$5))</f>
        <v/>
      </c>
      <c r="G287" s="13" t="str">
        <f aca="true">IF($A287="","",IF($E287="","Manquant",IF($F287&lt;TODAY(),"Périmé",IF($F287&lt;=TODAY()+Listes!$O$6,"À renouveler","Valide"))))</f>
        <v/>
      </c>
      <c r="H287" s="14"/>
      <c r="I287" s="14"/>
      <c r="J287" s="14"/>
      <c r="K287" s="13" t="str">
        <f aca="false">IF($A287="","",IF(AND(OR($G287="Valide",$G287="À renouveler"),OR($H287="Reçue",$H287="Non concerné"),OR($I287="Accepté",$I287="Refusé"),$J287="Oui"),"Complet","Incomplet"))</f>
        <v/>
      </c>
      <c r="L287" s="11"/>
    </row>
    <row r="288" customFormat="false" ht="15" hidden="false" customHeight="false" outlineLevel="0" collapsed="false">
      <c r="A288" s="14"/>
      <c r="B288" s="15" t="str">
        <f aca="false">IF($A288="","",IFERROR(INDEX(Adhérents!$B$5:$B$304,MATCH($A288,Adhérents!$A$5:$A$304,0))&amp;"","N° inconnu"))</f>
        <v/>
      </c>
      <c r="C288" s="15" t="str">
        <f aca="false">IF($A288="","",IFERROR(INDEX(Adhérents!$C$5:$C$304,MATCH($A288,Adhérents!$A$5:$A$304,0))&amp;"",""))</f>
        <v/>
      </c>
      <c r="D288" s="13" t="str">
        <f aca="false">IF($A288="","",IFERROR(INDEX(Adhérents!$E$5:$E$304,MATCH($A288,Adhérents!$A$5:$A$304,0)),""))</f>
        <v/>
      </c>
      <c r="E288" s="12"/>
      <c r="F288" s="18" t="str">
        <f aca="false">IF(OR($A288="",$E288=""),"",EDATE($E288,Listes!$O$5))</f>
        <v/>
      </c>
      <c r="G288" s="13" t="str">
        <f aca="true">IF($A288="","",IF($E288="","Manquant",IF($F288&lt;TODAY(),"Périmé",IF($F288&lt;=TODAY()+Listes!$O$6,"À renouveler","Valide"))))</f>
        <v/>
      </c>
      <c r="H288" s="14"/>
      <c r="I288" s="14"/>
      <c r="J288" s="14"/>
      <c r="K288" s="13" t="str">
        <f aca="false">IF($A288="","",IF(AND(OR($G288="Valide",$G288="À renouveler"),OR($H288="Reçue",$H288="Non concerné"),OR($I288="Accepté",$I288="Refusé"),$J288="Oui"),"Complet","Incomplet"))</f>
        <v/>
      </c>
      <c r="L288" s="11"/>
    </row>
    <row r="289" customFormat="false" ht="15" hidden="false" customHeight="false" outlineLevel="0" collapsed="false">
      <c r="A289" s="14"/>
      <c r="B289" s="15" t="str">
        <f aca="false">IF($A289="","",IFERROR(INDEX(Adhérents!$B$5:$B$304,MATCH($A289,Adhérents!$A$5:$A$304,0))&amp;"","N° inconnu"))</f>
        <v/>
      </c>
      <c r="C289" s="15" t="str">
        <f aca="false">IF($A289="","",IFERROR(INDEX(Adhérents!$C$5:$C$304,MATCH($A289,Adhérents!$A$5:$A$304,0))&amp;"",""))</f>
        <v/>
      </c>
      <c r="D289" s="13" t="str">
        <f aca="false">IF($A289="","",IFERROR(INDEX(Adhérents!$E$5:$E$304,MATCH($A289,Adhérents!$A$5:$A$304,0)),""))</f>
        <v/>
      </c>
      <c r="E289" s="12"/>
      <c r="F289" s="18" t="str">
        <f aca="false">IF(OR($A289="",$E289=""),"",EDATE($E289,Listes!$O$5))</f>
        <v/>
      </c>
      <c r="G289" s="13" t="str">
        <f aca="true">IF($A289="","",IF($E289="","Manquant",IF($F289&lt;TODAY(),"Périmé",IF($F289&lt;=TODAY()+Listes!$O$6,"À renouveler","Valide"))))</f>
        <v/>
      </c>
      <c r="H289" s="14"/>
      <c r="I289" s="14"/>
      <c r="J289" s="14"/>
      <c r="K289" s="13" t="str">
        <f aca="false">IF($A289="","",IF(AND(OR($G289="Valide",$G289="À renouveler"),OR($H289="Reçue",$H289="Non concerné"),OR($I289="Accepté",$I289="Refusé"),$J289="Oui"),"Complet","Incomplet"))</f>
        <v/>
      </c>
      <c r="L289" s="11"/>
    </row>
    <row r="290" customFormat="false" ht="15" hidden="false" customHeight="false" outlineLevel="0" collapsed="false">
      <c r="A290" s="14"/>
      <c r="B290" s="15" t="str">
        <f aca="false">IF($A290="","",IFERROR(INDEX(Adhérents!$B$5:$B$304,MATCH($A290,Adhérents!$A$5:$A$304,0))&amp;"","N° inconnu"))</f>
        <v/>
      </c>
      <c r="C290" s="15" t="str">
        <f aca="false">IF($A290="","",IFERROR(INDEX(Adhérents!$C$5:$C$304,MATCH($A290,Adhérents!$A$5:$A$304,0))&amp;"",""))</f>
        <v/>
      </c>
      <c r="D290" s="13" t="str">
        <f aca="false">IF($A290="","",IFERROR(INDEX(Adhérents!$E$5:$E$304,MATCH($A290,Adhérents!$A$5:$A$304,0)),""))</f>
        <v/>
      </c>
      <c r="E290" s="12"/>
      <c r="F290" s="18" t="str">
        <f aca="false">IF(OR($A290="",$E290=""),"",EDATE($E290,Listes!$O$5))</f>
        <v/>
      </c>
      <c r="G290" s="13" t="str">
        <f aca="true">IF($A290="","",IF($E290="","Manquant",IF($F290&lt;TODAY(),"Périmé",IF($F290&lt;=TODAY()+Listes!$O$6,"À renouveler","Valide"))))</f>
        <v/>
      </c>
      <c r="H290" s="14"/>
      <c r="I290" s="14"/>
      <c r="J290" s="14"/>
      <c r="K290" s="13" t="str">
        <f aca="false">IF($A290="","",IF(AND(OR($G290="Valide",$G290="À renouveler"),OR($H290="Reçue",$H290="Non concerné"),OR($I290="Accepté",$I290="Refusé"),$J290="Oui"),"Complet","Incomplet"))</f>
        <v/>
      </c>
      <c r="L290" s="11"/>
    </row>
    <row r="291" customFormat="false" ht="15" hidden="false" customHeight="false" outlineLevel="0" collapsed="false">
      <c r="A291" s="14"/>
      <c r="B291" s="15" t="str">
        <f aca="false">IF($A291="","",IFERROR(INDEX(Adhérents!$B$5:$B$304,MATCH($A291,Adhérents!$A$5:$A$304,0))&amp;"","N° inconnu"))</f>
        <v/>
      </c>
      <c r="C291" s="15" t="str">
        <f aca="false">IF($A291="","",IFERROR(INDEX(Adhérents!$C$5:$C$304,MATCH($A291,Adhérents!$A$5:$A$304,0))&amp;"",""))</f>
        <v/>
      </c>
      <c r="D291" s="13" t="str">
        <f aca="false">IF($A291="","",IFERROR(INDEX(Adhérents!$E$5:$E$304,MATCH($A291,Adhérents!$A$5:$A$304,0)),""))</f>
        <v/>
      </c>
      <c r="E291" s="12"/>
      <c r="F291" s="18" t="str">
        <f aca="false">IF(OR($A291="",$E291=""),"",EDATE($E291,Listes!$O$5))</f>
        <v/>
      </c>
      <c r="G291" s="13" t="str">
        <f aca="true">IF($A291="","",IF($E291="","Manquant",IF($F291&lt;TODAY(),"Périmé",IF($F291&lt;=TODAY()+Listes!$O$6,"À renouveler","Valide"))))</f>
        <v/>
      </c>
      <c r="H291" s="14"/>
      <c r="I291" s="14"/>
      <c r="J291" s="14"/>
      <c r="K291" s="13" t="str">
        <f aca="false">IF($A291="","",IF(AND(OR($G291="Valide",$G291="À renouveler"),OR($H291="Reçue",$H291="Non concerné"),OR($I291="Accepté",$I291="Refusé"),$J291="Oui"),"Complet","Incomplet"))</f>
        <v/>
      </c>
      <c r="L291" s="11"/>
    </row>
    <row r="292" customFormat="false" ht="15" hidden="false" customHeight="false" outlineLevel="0" collapsed="false">
      <c r="A292" s="14"/>
      <c r="B292" s="15" t="str">
        <f aca="false">IF($A292="","",IFERROR(INDEX(Adhérents!$B$5:$B$304,MATCH($A292,Adhérents!$A$5:$A$304,0))&amp;"","N° inconnu"))</f>
        <v/>
      </c>
      <c r="C292" s="15" t="str">
        <f aca="false">IF($A292="","",IFERROR(INDEX(Adhérents!$C$5:$C$304,MATCH($A292,Adhérents!$A$5:$A$304,0))&amp;"",""))</f>
        <v/>
      </c>
      <c r="D292" s="13" t="str">
        <f aca="false">IF($A292="","",IFERROR(INDEX(Adhérents!$E$5:$E$304,MATCH($A292,Adhérents!$A$5:$A$304,0)),""))</f>
        <v/>
      </c>
      <c r="E292" s="12"/>
      <c r="F292" s="18" t="str">
        <f aca="false">IF(OR($A292="",$E292=""),"",EDATE($E292,Listes!$O$5))</f>
        <v/>
      </c>
      <c r="G292" s="13" t="str">
        <f aca="true">IF($A292="","",IF($E292="","Manquant",IF($F292&lt;TODAY(),"Périmé",IF($F292&lt;=TODAY()+Listes!$O$6,"À renouveler","Valide"))))</f>
        <v/>
      </c>
      <c r="H292" s="14"/>
      <c r="I292" s="14"/>
      <c r="J292" s="14"/>
      <c r="K292" s="13" t="str">
        <f aca="false">IF($A292="","",IF(AND(OR($G292="Valide",$G292="À renouveler"),OR($H292="Reçue",$H292="Non concerné"),OR($I292="Accepté",$I292="Refusé"),$J292="Oui"),"Complet","Incomplet"))</f>
        <v/>
      </c>
      <c r="L292" s="11"/>
    </row>
    <row r="293" customFormat="false" ht="15" hidden="false" customHeight="false" outlineLevel="0" collapsed="false">
      <c r="A293" s="14"/>
      <c r="B293" s="15" t="str">
        <f aca="false">IF($A293="","",IFERROR(INDEX(Adhérents!$B$5:$B$304,MATCH($A293,Adhérents!$A$5:$A$304,0))&amp;"","N° inconnu"))</f>
        <v/>
      </c>
      <c r="C293" s="15" t="str">
        <f aca="false">IF($A293="","",IFERROR(INDEX(Adhérents!$C$5:$C$304,MATCH($A293,Adhérents!$A$5:$A$304,0))&amp;"",""))</f>
        <v/>
      </c>
      <c r="D293" s="13" t="str">
        <f aca="false">IF($A293="","",IFERROR(INDEX(Adhérents!$E$5:$E$304,MATCH($A293,Adhérents!$A$5:$A$304,0)),""))</f>
        <v/>
      </c>
      <c r="E293" s="12"/>
      <c r="F293" s="18" t="str">
        <f aca="false">IF(OR($A293="",$E293=""),"",EDATE($E293,Listes!$O$5))</f>
        <v/>
      </c>
      <c r="G293" s="13" t="str">
        <f aca="true">IF($A293="","",IF($E293="","Manquant",IF($F293&lt;TODAY(),"Périmé",IF($F293&lt;=TODAY()+Listes!$O$6,"À renouveler","Valide"))))</f>
        <v/>
      </c>
      <c r="H293" s="14"/>
      <c r="I293" s="14"/>
      <c r="J293" s="14"/>
      <c r="K293" s="13" t="str">
        <f aca="false">IF($A293="","",IF(AND(OR($G293="Valide",$G293="À renouveler"),OR($H293="Reçue",$H293="Non concerné"),OR($I293="Accepté",$I293="Refusé"),$J293="Oui"),"Complet","Incomplet"))</f>
        <v/>
      </c>
      <c r="L293" s="11"/>
    </row>
    <row r="294" customFormat="false" ht="15" hidden="false" customHeight="false" outlineLevel="0" collapsed="false">
      <c r="A294" s="14"/>
      <c r="B294" s="15" t="str">
        <f aca="false">IF($A294="","",IFERROR(INDEX(Adhérents!$B$5:$B$304,MATCH($A294,Adhérents!$A$5:$A$304,0))&amp;"","N° inconnu"))</f>
        <v/>
      </c>
      <c r="C294" s="15" t="str">
        <f aca="false">IF($A294="","",IFERROR(INDEX(Adhérents!$C$5:$C$304,MATCH($A294,Adhérents!$A$5:$A$304,0))&amp;"",""))</f>
        <v/>
      </c>
      <c r="D294" s="13" t="str">
        <f aca="false">IF($A294="","",IFERROR(INDEX(Adhérents!$E$5:$E$304,MATCH($A294,Adhérents!$A$5:$A$304,0)),""))</f>
        <v/>
      </c>
      <c r="E294" s="12"/>
      <c r="F294" s="18" t="str">
        <f aca="false">IF(OR($A294="",$E294=""),"",EDATE($E294,Listes!$O$5))</f>
        <v/>
      </c>
      <c r="G294" s="13" t="str">
        <f aca="true">IF($A294="","",IF($E294="","Manquant",IF($F294&lt;TODAY(),"Périmé",IF($F294&lt;=TODAY()+Listes!$O$6,"À renouveler","Valide"))))</f>
        <v/>
      </c>
      <c r="H294" s="14"/>
      <c r="I294" s="14"/>
      <c r="J294" s="14"/>
      <c r="K294" s="13" t="str">
        <f aca="false">IF($A294="","",IF(AND(OR($G294="Valide",$G294="À renouveler"),OR($H294="Reçue",$H294="Non concerné"),OR($I294="Accepté",$I294="Refusé"),$J294="Oui"),"Complet","Incomplet"))</f>
        <v/>
      </c>
      <c r="L294" s="11"/>
    </row>
    <row r="295" customFormat="false" ht="15" hidden="false" customHeight="false" outlineLevel="0" collapsed="false">
      <c r="A295" s="14"/>
      <c r="B295" s="15" t="str">
        <f aca="false">IF($A295="","",IFERROR(INDEX(Adhérents!$B$5:$B$304,MATCH($A295,Adhérents!$A$5:$A$304,0))&amp;"","N° inconnu"))</f>
        <v/>
      </c>
      <c r="C295" s="15" t="str">
        <f aca="false">IF($A295="","",IFERROR(INDEX(Adhérents!$C$5:$C$304,MATCH($A295,Adhérents!$A$5:$A$304,0))&amp;"",""))</f>
        <v/>
      </c>
      <c r="D295" s="13" t="str">
        <f aca="false">IF($A295="","",IFERROR(INDEX(Adhérents!$E$5:$E$304,MATCH($A295,Adhérents!$A$5:$A$304,0)),""))</f>
        <v/>
      </c>
      <c r="E295" s="12"/>
      <c r="F295" s="18" t="str">
        <f aca="false">IF(OR($A295="",$E295=""),"",EDATE($E295,Listes!$O$5))</f>
        <v/>
      </c>
      <c r="G295" s="13" t="str">
        <f aca="true">IF($A295="","",IF($E295="","Manquant",IF($F295&lt;TODAY(),"Périmé",IF($F295&lt;=TODAY()+Listes!$O$6,"À renouveler","Valide"))))</f>
        <v/>
      </c>
      <c r="H295" s="14"/>
      <c r="I295" s="14"/>
      <c r="J295" s="14"/>
      <c r="K295" s="13" t="str">
        <f aca="false">IF($A295="","",IF(AND(OR($G295="Valide",$G295="À renouveler"),OR($H295="Reçue",$H295="Non concerné"),OR($I295="Accepté",$I295="Refusé"),$J295="Oui"),"Complet","Incomplet"))</f>
        <v/>
      </c>
      <c r="L295" s="11"/>
    </row>
    <row r="296" customFormat="false" ht="15" hidden="false" customHeight="false" outlineLevel="0" collapsed="false">
      <c r="A296" s="14"/>
      <c r="B296" s="15" t="str">
        <f aca="false">IF($A296="","",IFERROR(INDEX(Adhérents!$B$5:$B$304,MATCH($A296,Adhérents!$A$5:$A$304,0))&amp;"","N° inconnu"))</f>
        <v/>
      </c>
      <c r="C296" s="15" t="str">
        <f aca="false">IF($A296="","",IFERROR(INDEX(Adhérents!$C$5:$C$304,MATCH($A296,Adhérents!$A$5:$A$304,0))&amp;"",""))</f>
        <v/>
      </c>
      <c r="D296" s="13" t="str">
        <f aca="false">IF($A296="","",IFERROR(INDEX(Adhérents!$E$5:$E$304,MATCH($A296,Adhérents!$A$5:$A$304,0)),""))</f>
        <v/>
      </c>
      <c r="E296" s="12"/>
      <c r="F296" s="18" t="str">
        <f aca="false">IF(OR($A296="",$E296=""),"",EDATE($E296,Listes!$O$5))</f>
        <v/>
      </c>
      <c r="G296" s="13" t="str">
        <f aca="true">IF($A296="","",IF($E296="","Manquant",IF($F296&lt;TODAY(),"Périmé",IF($F296&lt;=TODAY()+Listes!$O$6,"À renouveler","Valide"))))</f>
        <v/>
      </c>
      <c r="H296" s="14"/>
      <c r="I296" s="14"/>
      <c r="J296" s="14"/>
      <c r="K296" s="13" t="str">
        <f aca="false">IF($A296="","",IF(AND(OR($G296="Valide",$G296="À renouveler"),OR($H296="Reçue",$H296="Non concerné"),OR($I296="Accepté",$I296="Refusé"),$J296="Oui"),"Complet","Incomplet"))</f>
        <v/>
      </c>
      <c r="L296" s="11"/>
    </row>
    <row r="297" customFormat="false" ht="15" hidden="false" customHeight="false" outlineLevel="0" collapsed="false">
      <c r="A297" s="14"/>
      <c r="B297" s="15" t="str">
        <f aca="false">IF($A297="","",IFERROR(INDEX(Adhérents!$B$5:$B$304,MATCH($A297,Adhérents!$A$5:$A$304,0))&amp;"","N° inconnu"))</f>
        <v/>
      </c>
      <c r="C297" s="15" t="str">
        <f aca="false">IF($A297="","",IFERROR(INDEX(Adhérents!$C$5:$C$304,MATCH($A297,Adhérents!$A$5:$A$304,0))&amp;"",""))</f>
        <v/>
      </c>
      <c r="D297" s="13" t="str">
        <f aca="false">IF($A297="","",IFERROR(INDEX(Adhérents!$E$5:$E$304,MATCH($A297,Adhérents!$A$5:$A$304,0)),""))</f>
        <v/>
      </c>
      <c r="E297" s="12"/>
      <c r="F297" s="18" t="str">
        <f aca="false">IF(OR($A297="",$E297=""),"",EDATE($E297,Listes!$O$5))</f>
        <v/>
      </c>
      <c r="G297" s="13" t="str">
        <f aca="true">IF($A297="","",IF($E297="","Manquant",IF($F297&lt;TODAY(),"Périmé",IF($F297&lt;=TODAY()+Listes!$O$6,"À renouveler","Valide"))))</f>
        <v/>
      </c>
      <c r="H297" s="14"/>
      <c r="I297" s="14"/>
      <c r="J297" s="14"/>
      <c r="K297" s="13" t="str">
        <f aca="false">IF($A297="","",IF(AND(OR($G297="Valide",$G297="À renouveler"),OR($H297="Reçue",$H297="Non concerné"),OR($I297="Accepté",$I297="Refusé"),$J297="Oui"),"Complet","Incomplet"))</f>
        <v/>
      </c>
      <c r="L297" s="11"/>
    </row>
    <row r="298" customFormat="false" ht="15" hidden="false" customHeight="false" outlineLevel="0" collapsed="false">
      <c r="A298" s="14"/>
      <c r="B298" s="15" t="str">
        <f aca="false">IF($A298="","",IFERROR(INDEX(Adhérents!$B$5:$B$304,MATCH($A298,Adhérents!$A$5:$A$304,0))&amp;"","N° inconnu"))</f>
        <v/>
      </c>
      <c r="C298" s="15" t="str">
        <f aca="false">IF($A298="","",IFERROR(INDEX(Adhérents!$C$5:$C$304,MATCH($A298,Adhérents!$A$5:$A$304,0))&amp;"",""))</f>
        <v/>
      </c>
      <c r="D298" s="13" t="str">
        <f aca="false">IF($A298="","",IFERROR(INDEX(Adhérents!$E$5:$E$304,MATCH($A298,Adhérents!$A$5:$A$304,0)),""))</f>
        <v/>
      </c>
      <c r="E298" s="12"/>
      <c r="F298" s="18" t="str">
        <f aca="false">IF(OR($A298="",$E298=""),"",EDATE($E298,Listes!$O$5))</f>
        <v/>
      </c>
      <c r="G298" s="13" t="str">
        <f aca="true">IF($A298="","",IF($E298="","Manquant",IF($F298&lt;TODAY(),"Périmé",IF($F298&lt;=TODAY()+Listes!$O$6,"À renouveler","Valide"))))</f>
        <v/>
      </c>
      <c r="H298" s="14"/>
      <c r="I298" s="14"/>
      <c r="J298" s="14"/>
      <c r="K298" s="13" t="str">
        <f aca="false">IF($A298="","",IF(AND(OR($G298="Valide",$G298="À renouveler"),OR($H298="Reçue",$H298="Non concerné"),OR($I298="Accepté",$I298="Refusé"),$J298="Oui"),"Complet","Incomplet"))</f>
        <v/>
      </c>
      <c r="L298" s="11"/>
    </row>
    <row r="299" customFormat="false" ht="15" hidden="false" customHeight="false" outlineLevel="0" collapsed="false">
      <c r="A299" s="14"/>
      <c r="B299" s="15" t="str">
        <f aca="false">IF($A299="","",IFERROR(INDEX(Adhérents!$B$5:$B$304,MATCH($A299,Adhérents!$A$5:$A$304,0))&amp;"","N° inconnu"))</f>
        <v/>
      </c>
      <c r="C299" s="15" t="str">
        <f aca="false">IF($A299="","",IFERROR(INDEX(Adhérents!$C$5:$C$304,MATCH($A299,Adhérents!$A$5:$A$304,0))&amp;"",""))</f>
        <v/>
      </c>
      <c r="D299" s="13" t="str">
        <f aca="false">IF($A299="","",IFERROR(INDEX(Adhérents!$E$5:$E$304,MATCH($A299,Adhérents!$A$5:$A$304,0)),""))</f>
        <v/>
      </c>
      <c r="E299" s="12"/>
      <c r="F299" s="18" t="str">
        <f aca="false">IF(OR($A299="",$E299=""),"",EDATE($E299,Listes!$O$5))</f>
        <v/>
      </c>
      <c r="G299" s="13" t="str">
        <f aca="true">IF($A299="","",IF($E299="","Manquant",IF($F299&lt;TODAY(),"Périmé",IF($F299&lt;=TODAY()+Listes!$O$6,"À renouveler","Valide"))))</f>
        <v/>
      </c>
      <c r="H299" s="14"/>
      <c r="I299" s="14"/>
      <c r="J299" s="14"/>
      <c r="K299" s="13" t="str">
        <f aca="false">IF($A299="","",IF(AND(OR($G299="Valide",$G299="À renouveler"),OR($H299="Reçue",$H299="Non concerné"),OR($I299="Accepté",$I299="Refusé"),$J299="Oui"),"Complet","Incomplet"))</f>
        <v/>
      </c>
      <c r="L299" s="11"/>
    </row>
    <row r="300" customFormat="false" ht="15" hidden="false" customHeight="false" outlineLevel="0" collapsed="false">
      <c r="A300" s="14"/>
      <c r="B300" s="15" t="str">
        <f aca="false">IF($A300="","",IFERROR(INDEX(Adhérents!$B$5:$B$304,MATCH($A300,Adhérents!$A$5:$A$304,0))&amp;"","N° inconnu"))</f>
        <v/>
      </c>
      <c r="C300" s="15" t="str">
        <f aca="false">IF($A300="","",IFERROR(INDEX(Adhérents!$C$5:$C$304,MATCH($A300,Adhérents!$A$5:$A$304,0))&amp;"",""))</f>
        <v/>
      </c>
      <c r="D300" s="13" t="str">
        <f aca="false">IF($A300="","",IFERROR(INDEX(Adhérents!$E$5:$E$304,MATCH($A300,Adhérents!$A$5:$A$304,0)),""))</f>
        <v/>
      </c>
      <c r="E300" s="12"/>
      <c r="F300" s="18" t="str">
        <f aca="false">IF(OR($A300="",$E300=""),"",EDATE($E300,Listes!$O$5))</f>
        <v/>
      </c>
      <c r="G300" s="13" t="str">
        <f aca="true">IF($A300="","",IF($E300="","Manquant",IF($F300&lt;TODAY(),"Périmé",IF($F300&lt;=TODAY()+Listes!$O$6,"À renouveler","Valide"))))</f>
        <v/>
      </c>
      <c r="H300" s="14"/>
      <c r="I300" s="14"/>
      <c r="J300" s="14"/>
      <c r="K300" s="13" t="str">
        <f aca="false">IF($A300="","",IF(AND(OR($G300="Valide",$G300="À renouveler"),OR($H300="Reçue",$H300="Non concerné"),OR($I300="Accepté",$I300="Refusé"),$J300="Oui"),"Complet","Incomplet"))</f>
        <v/>
      </c>
      <c r="L300" s="11"/>
    </row>
    <row r="301" customFormat="false" ht="15" hidden="false" customHeight="false" outlineLevel="0" collapsed="false">
      <c r="A301" s="14"/>
      <c r="B301" s="15" t="str">
        <f aca="false">IF($A301="","",IFERROR(INDEX(Adhérents!$B$5:$B$304,MATCH($A301,Adhérents!$A$5:$A$304,0))&amp;"","N° inconnu"))</f>
        <v/>
      </c>
      <c r="C301" s="15" t="str">
        <f aca="false">IF($A301="","",IFERROR(INDEX(Adhérents!$C$5:$C$304,MATCH($A301,Adhérents!$A$5:$A$304,0))&amp;"",""))</f>
        <v/>
      </c>
      <c r="D301" s="13" t="str">
        <f aca="false">IF($A301="","",IFERROR(INDEX(Adhérents!$E$5:$E$304,MATCH($A301,Adhérents!$A$5:$A$304,0)),""))</f>
        <v/>
      </c>
      <c r="E301" s="12"/>
      <c r="F301" s="18" t="str">
        <f aca="false">IF(OR($A301="",$E301=""),"",EDATE($E301,Listes!$O$5))</f>
        <v/>
      </c>
      <c r="G301" s="13" t="str">
        <f aca="true">IF($A301="","",IF($E301="","Manquant",IF($F301&lt;TODAY(),"Périmé",IF($F301&lt;=TODAY()+Listes!$O$6,"À renouveler","Valide"))))</f>
        <v/>
      </c>
      <c r="H301" s="14"/>
      <c r="I301" s="14"/>
      <c r="J301" s="14"/>
      <c r="K301" s="13" t="str">
        <f aca="false">IF($A301="","",IF(AND(OR($G301="Valide",$G301="À renouveler"),OR($H301="Reçue",$H301="Non concerné"),OR($I301="Accepté",$I301="Refusé"),$J301="Oui"),"Complet","Incomplet"))</f>
        <v/>
      </c>
      <c r="L301" s="11"/>
    </row>
    <row r="302" customFormat="false" ht="15" hidden="false" customHeight="false" outlineLevel="0" collapsed="false">
      <c r="A302" s="14"/>
      <c r="B302" s="15" t="str">
        <f aca="false">IF($A302="","",IFERROR(INDEX(Adhérents!$B$5:$B$304,MATCH($A302,Adhérents!$A$5:$A$304,0))&amp;"","N° inconnu"))</f>
        <v/>
      </c>
      <c r="C302" s="15" t="str">
        <f aca="false">IF($A302="","",IFERROR(INDEX(Adhérents!$C$5:$C$304,MATCH($A302,Adhérents!$A$5:$A$304,0))&amp;"",""))</f>
        <v/>
      </c>
      <c r="D302" s="13" t="str">
        <f aca="false">IF($A302="","",IFERROR(INDEX(Adhérents!$E$5:$E$304,MATCH($A302,Adhérents!$A$5:$A$304,0)),""))</f>
        <v/>
      </c>
      <c r="E302" s="12"/>
      <c r="F302" s="18" t="str">
        <f aca="false">IF(OR($A302="",$E302=""),"",EDATE($E302,Listes!$O$5))</f>
        <v/>
      </c>
      <c r="G302" s="13" t="str">
        <f aca="true">IF($A302="","",IF($E302="","Manquant",IF($F302&lt;TODAY(),"Périmé",IF($F302&lt;=TODAY()+Listes!$O$6,"À renouveler","Valide"))))</f>
        <v/>
      </c>
      <c r="H302" s="14"/>
      <c r="I302" s="14"/>
      <c r="J302" s="14"/>
      <c r="K302" s="13" t="str">
        <f aca="false">IF($A302="","",IF(AND(OR($G302="Valide",$G302="À renouveler"),OR($H302="Reçue",$H302="Non concerné"),OR($I302="Accepté",$I302="Refusé"),$J302="Oui"),"Complet","Incomplet"))</f>
        <v/>
      </c>
      <c r="L302" s="11"/>
    </row>
    <row r="303" customFormat="false" ht="15" hidden="false" customHeight="false" outlineLevel="0" collapsed="false">
      <c r="A303" s="14"/>
      <c r="B303" s="15" t="str">
        <f aca="false">IF($A303="","",IFERROR(INDEX(Adhérents!$B$5:$B$304,MATCH($A303,Adhérents!$A$5:$A$304,0))&amp;"","N° inconnu"))</f>
        <v/>
      </c>
      <c r="C303" s="15" t="str">
        <f aca="false">IF($A303="","",IFERROR(INDEX(Adhérents!$C$5:$C$304,MATCH($A303,Adhérents!$A$5:$A$304,0))&amp;"",""))</f>
        <v/>
      </c>
      <c r="D303" s="13" t="str">
        <f aca="false">IF($A303="","",IFERROR(INDEX(Adhérents!$E$5:$E$304,MATCH($A303,Adhérents!$A$5:$A$304,0)),""))</f>
        <v/>
      </c>
      <c r="E303" s="12"/>
      <c r="F303" s="18" t="str">
        <f aca="false">IF(OR($A303="",$E303=""),"",EDATE($E303,Listes!$O$5))</f>
        <v/>
      </c>
      <c r="G303" s="13" t="str">
        <f aca="true">IF($A303="","",IF($E303="","Manquant",IF($F303&lt;TODAY(),"Périmé",IF($F303&lt;=TODAY()+Listes!$O$6,"À renouveler","Valide"))))</f>
        <v/>
      </c>
      <c r="H303" s="14"/>
      <c r="I303" s="14"/>
      <c r="J303" s="14"/>
      <c r="K303" s="13" t="str">
        <f aca="false">IF($A303="","",IF(AND(OR($G303="Valide",$G303="À renouveler"),OR($H303="Reçue",$H303="Non concerné"),OR($I303="Accepté",$I303="Refusé"),$J303="Oui"),"Complet","Incomplet"))</f>
        <v/>
      </c>
      <c r="L303" s="11"/>
    </row>
    <row r="304" customFormat="false" ht="15" hidden="false" customHeight="false" outlineLevel="0" collapsed="false">
      <c r="A304" s="14"/>
      <c r="B304" s="15" t="str">
        <f aca="false">IF($A304="","",IFERROR(INDEX(Adhérents!$B$5:$B$304,MATCH($A304,Adhérents!$A$5:$A$304,0))&amp;"","N° inconnu"))</f>
        <v/>
      </c>
      <c r="C304" s="15" t="str">
        <f aca="false">IF($A304="","",IFERROR(INDEX(Adhérents!$C$5:$C$304,MATCH($A304,Adhérents!$A$5:$A$304,0))&amp;"",""))</f>
        <v/>
      </c>
      <c r="D304" s="13" t="str">
        <f aca="false">IF($A304="","",IFERROR(INDEX(Adhérents!$E$5:$E$304,MATCH($A304,Adhérents!$A$5:$A$304,0)),""))</f>
        <v/>
      </c>
      <c r="E304" s="12"/>
      <c r="F304" s="18" t="str">
        <f aca="false">IF(OR($A304="",$E304=""),"",EDATE($E304,Listes!$O$5))</f>
        <v/>
      </c>
      <c r="G304" s="13" t="str">
        <f aca="true">IF($A304="","",IF($E304="","Manquant",IF($F304&lt;TODAY(),"Périmé",IF($F304&lt;=TODAY()+Listes!$O$6,"À renouveler","Valide"))))</f>
        <v/>
      </c>
      <c r="H304" s="14"/>
      <c r="I304" s="14"/>
      <c r="J304" s="14"/>
      <c r="K304" s="13" t="str">
        <f aca="false">IF($A304="","",IF(AND(OR($G304="Valide",$G304="À renouveler"),OR($H304="Reçue",$H304="Non concerné"),OR($I304="Accepté",$I304="Refusé"),$J304="Oui"),"Complet","Incomplet"))</f>
        <v/>
      </c>
      <c r="L304" s="11"/>
    </row>
  </sheetData>
  <autoFilter ref="A4:L304"/>
  <conditionalFormatting sqref="G5:G304">
    <cfRule type="cellIs" priority="2" operator="equal" aboveAverage="0" equalAverage="0" bottom="0" percent="0" rank="0" text="" dxfId="8">
      <formula>"Valide"</formula>
    </cfRule>
    <cfRule type="cellIs" priority="3" operator="equal" aboveAverage="0" equalAverage="0" bottom="0" percent="0" rank="0" text="" dxfId="9">
      <formula>"À renouveler"</formula>
    </cfRule>
    <cfRule type="cellIs" priority="4" operator="equal" aboveAverage="0" equalAverage="0" bottom="0" percent="0" rank="0" text="" dxfId="10">
      <formula>"Périmé"</formula>
    </cfRule>
    <cfRule type="cellIs" priority="5" operator="equal" aboveAverage="0" equalAverage="0" bottom="0" percent="0" rank="0" text="" dxfId="10">
      <formula>"Manquant"</formula>
    </cfRule>
  </conditionalFormatting>
  <conditionalFormatting sqref="H5:H304">
    <cfRule type="cellIs" priority="6" operator="equal" aboveAverage="0" equalAverage="0" bottom="0" percent="0" rank="0" text="" dxfId="8">
      <formula>"Reçue"</formula>
    </cfRule>
    <cfRule type="cellIs" priority="7" operator="equal" aboveAverage="0" equalAverage="0" bottom="0" percent="0" rank="0" text="" dxfId="10">
      <formula>"Manquante"</formula>
    </cfRule>
    <cfRule type="cellIs" priority="8" operator="equal" aboveAverage="0" equalAverage="0" bottom="0" percent="0" rank="0" text="" dxfId="11">
      <formula>"Non concerné"</formula>
    </cfRule>
  </conditionalFormatting>
  <conditionalFormatting sqref="I5:I304">
    <cfRule type="cellIs" priority="9" operator="equal" aboveAverage="0" equalAverage="0" bottom="0" percent="0" rank="0" text="" dxfId="8">
      <formula>"Accepté"</formula>
    </cfRule>
    <cfRule type="cellIs" priority="10" operator="equal" aboveAverage="0" equalAverage="0" bottom="0" percent="0" rank="0" text="" dxfId="9">
      <formula>"Refusé"</formula>
    </cfRule>
    <cfRule type="cellIs" priority="11" operator="equal" aboveAverage="0" equalAverage="0" bottom="0" percent="0" rank="0" text="" dxfId="10">
      <formula>"Manquant"</formula>
    </cfRule>
  </conditionalFormatting>
  <conditionalFormatting sqref="J5:J304">
    <cfRule type="cellIs" priority="12" operator="equal" aboveAverage="0" equalAverage="0" bottom="0" percent="0" rank="0" text="" dxfId="8">
      <formula>"Oui"</formula>
    </cfRule>
    <cfRule type="cellIs" priority="13" operator="equal" aboveAverage="0" equalAverage="0" bottom="0" percent="0" rank="0" text="" dxfId="10">
      <formula>"Non"</formula>
    </cfRule>
  </conditionalFormatting>
  <conditionalFormatting sqref="K5:K304">
    <cfRule type="cellIs" priority="14" operator="equal" aboveAverage="0" equalAverage="0" bottom="0" percent="0" rank="0" text="" dxfId="8">
      <formula>"Complet"</formula>
    </cfRule>
    <cfRule type="cellIs" priority="15" operator="equal" aboveAverage="0" equalAverage="0" bottom="0" percent="0" rank="0" text="" dxfId="10">
      <formula>"Incomplet"</formula>
    </cfRule>
  </conditionalFormatting>
  <dataValidations count="5">
    <dataValidation allowBlank="true" error="Saisissez une date valide (jj/mm/aaaa)." errorStyle="stop" errorTitle="Date invalide" operator="between" showDropDown="false" showErrorMessage="false" showInputMessage="false" sqref="E5:E304" type="date">
      <formula1>1</formula1>
      <formula2>73415</formula2>
    </dataValidation>
    <dataValidation allowBlank="true" error="Saisissez le n° d'adhérent (colonne A de l'onglet Adhérents)." errorStyle="stop" errorTitle="N° invalide" operator="between" showDropDown="false" showErrorMessage="false" showInputMessage="false" sqref="A5:A304" type="whole">
      <formula1>1</formula1>
      <formula2>300</formula2>
    </dataValidation>
    <dataValidation allowBlank="true" errorStyle="stop" operator="between" showDropDown="false" showErrorMessage="false" showInputMessage="false" sqref="H5:H304" type="list">
      <formula1>Listes!$H$5:$H$7</formula1>
      <formula2>0</formula2>
    </dataValidation>
    <dataValidation allowBlank="true" errorStyle="stop" operator="between" showDropDown="false" showErrorMessage="false" showInputMessage="false" sqref="I5:I304" type="list">
      <formula1>Listes!$J$5:$J$7</formula1>
      <formula2>0</formula2>
    </dataValidation>
    <dataValidation allowBlank="true" errorStyle="stop" operator="between" showDropDown="false" showErrorMessage="false" showInputMessage="false" sqref="J5:J304" type="list">
      <formula1>Listes!$L$5:$L$6</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A5F"/>
    <pageSetUpPr fitToPage="true"/>
  </sheetPr>
  <dimension ref="A1:G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44"/>
    <col collapsed="false" customWidth="true" hidden="false" outlineLevel="0" max="3" min="3" style="0" width="16"/>
    <col collapsed="false" customWidth="true" hidden="false" outlineLevel="0" max="4" min="4" style="0" width="3"/>
    <col collapsed="false" customWidth="true" hidden="false" outlineLevel="0" max="5" min="5" style="0" width="30"/>
    <col collapsed="false" customWidth="true" hidden="false" outlineLevel="0" max="6" min="6" style="0" width="16"/>
    <col collapsed="false" customWidth="true" hidden="false" outlineLevel="0" max="7" min="7" style="0" width="18"/>
  </cols>
  <sheetData>
    <row r="1" customFormat="false" ht="24" hidden="false" customHeight="true" outlineLevel="0" collapsed="false">
      <c r="A1" s="7" t="s">
        <v>64</v>
      </c>
    </row>
    <row r="2" customFormat="false" ht="15" hidden="false" customHeight="false" outlineLevel="0" collapsed="false">
      <c r="A2" s="2" t="s">
        <v>65</v>
      </c>
    </row>
    <row r="4" customFormat="false" ht="15" hidden="false" customHeight="false" outlineLevel="0" collapsed="false">
      <c r="B4" s="3" t="s">
        <v>66</v>
      </c>
      <c r="C4" s="3"/>
      <c r="E4" s="3" t="s">
        <v>38</v>
      </c>
      <c r="F4" s="19" t="s">
        <v>67</v>
      </c>
      <c r="G4" s="19" t="s">
        <v>68</v>
      </c>
    </row>
    <row r="5" customFormat="false" ht="15" hidden="false" customHeight="false" outlineLevel="0" collapsed="false">
      <c r="B5" s="11" t="s">
        <v>69</v>
      </c>
      <c r="C5" s="20" t="n">
        <f aca="false">COUNTIF(Adhérents!$B$5:$B$304,"?*")</f>
        <v>0</v>
      </c>
      <c r="E5" s="11" t="str">
        <f aca="false">IF(Listes!A5="","",Listes!A5)</f>
        <v>École de sport (6-11 ans)</v>
      </c>
      <c r="F5" s="11" t="n">
        <f aca="false">IF($E5="","",COUNTIFS(Adhérents!$I$5:$I$304,$E5,Adhérents!$B$5:$B$304,"?*",Adhérents!$L$5:$L$304,"&lt;&gt;"&amp;Listes!$D$6,Adhérents!$L$5:$L$304,"&lt;&gt;"&amp;Listes!$D$7))</f>
        <v>0</v>
      </c>
      <c r="G5" s="17" t="n">
        <f aca="false">IF($E5="","",SUMIFS(Cotisations!$H$5:$H$304,Cotisations!$D$5:$D$304,$E5))</f>
        <v>0</v>
      </c>
    </row>
    <row r="6" customFormat="false" ht="15" hidden="false" customHeight="false" outlineLevel="0" collapsed="false">
      <c r="B6" s="11" t="s">
        <v>67</v>
      </c>
      <c r="C6" s="20" t="n">
        <f aca="false">C5-COUNTIF(Adhérents!$L$5:$L$304,Listes!$D$6)-COUNTIF(Adhérents!$L$5:$L$304,Listes!$D$7)</f>
        <v>0</v>
      </c>
      <c r="E6" s="11" t="str">
        <f aca="false">IF(Listes!A6="","",Listes!A6)</f>
        <v>Jeunes (12-17 ans)</v>
      </c>
      <c r="F6" s="11" t="n">
        <f aca="false">IF($E6="","",COUNTIFS(Adhérents!$I$5:$I$304,$E6,Adhérents!$B$5:$B$304,"?*",Adhérents!$L$5:$L$304,"&lt;&gt;"&amp;Listes!$D$6,Adhérents!$L$5:$L$304,"&lt;&gt;"&amp;Listes!$D$7))</f>
        <v>0</v>
      </c>
      <c r="G6" s="17" t="n">
        <f aca="false">IF($E6="","",SUMIFS(Cotisations!$H$5:$H$304,Cotisations!$D$5:$D$304,$E6))</f>
        <v>0</v>
      </c>
    </row>
    <row r="7" customFormat="false" ht="15" hidden="false" customHeight="false" outlineLevel="0" collapsed="false">
      <c r="B7" s="11" t="s">
        <v>70</v>
      </c>
      <c r="C7" s="20" t="n">
        <f aca="false">COUNTIFS(Adhérents!$E$5:$E$304,"&lt;18",Adhérents!$L$5:$L$304,"&lt;&gt;"&amp;Listes!$D$6,Adhérents!$L$5:$L$304,"&lt;&gt;"&amp;Listes!$D$7)</f>
        <v>0</v>
      </c>
      <c r="E7" s="11" t="str">
        <f aca="false">IF(Listes!A7="","",Listes!A7)</f>
        <v>Loisir adulte</v>
      </c>
      <c r="F7" s="11" t="n">
        <f aca="false">IF($E7="","",COUNTIFS(Adhérents!$I$5:$I$304,$E7,Adhérents!$B$5:$B$304,"?*",Adhérents!$L$5:$L$304,"&lt;&gt;"&amp;Listes!$D$6,Adhérents!$L$5:$L$304,"&lt;&gt;"&amp;Listes!$D$7))</f>
        <v>0</v>
      </c>
      <c r="G7" s="17" t="n">
        <f aca="false">IF($E7="","",SUMIFS(Cotisations!$H$5:$H$304,Cotisations!$D$5:$D$304,$E7))</f>
        <v>0</v>
      </c>
    </row>
    <row r="8" customFormat="false" ht="15" hidden="false" customHeight="false" outlineLevel="0" collapsed="false">
      <c r="E8" s="11" t="str">
        <f aca="false">IF(Listes!A8="","",Listes!A8)</f>
        <v>Compétition adulte</v>
      </c>
      <c r="F8" s="11" t="n">
        <f aca="false">IF($E8="","",COUNTIFS(Adhérents!$I$5:$I$304,$E8,Adhérents!$B$5:$B$304,"?*",Adhérents!$L$5:$L$304,"&lt;&gt;"&amp;Listes!$D$6,Adhérents!$L$5:$L$304,"&lt;&gt;"&amp;Listes!$D$7))</f>
        <v>0</v>
      </c>
      <c r="G8" s="17" t="n">
        <f aca="false">IF($E8="","",SUMIFS(Cotisations!$H$5:$H$304,Cotisations!$D$5:$D$304,$E8))</f>
        <v>0</v>
      </c>
    </row>
    <row r="9" customFormat="false" ht="15" hidden="false" customHeight="false" outlineLevel="0" collapsed="false">
      <c r="B9" s="3" t="s">
        <v>43</v>
      </c>
      <c r="C9" s="3"/>
      <c r="E9" s="11" t="str">
        <f aca="false">IF(Listes!A9="","",Listes!A9)</f>
        <v>Dirigeant / bénévole</v>
      </c>
      <c r="F9" s="11" t="n">
        <f aca="false">IF($E9="","",COUNTIFS(Adhérents!$I$5:$I$304,$E9,Adhérents!$B$5:$B$304,"?*",Adhérents!$L$5:$L$304,"&lt;&gt;"&amp;Listes!$D$6,Adhérents!$L$5:$L$304,"&lt;&gt;"&amp;Listes!$D$7))</f>
        <v>0</v>
      </c>
      <c r="G9" s="17" t="n">
        <f aca="false">IF($E9="","",SUMIFS(Cotisations!$H$5:$H$304,Cotisations!$D$5:$D$304,$E9))</f>
        <v>0</v>
      </c>
    </row>
    <row r="10" customFormat="false" ht="15" hidden="false" customHeight="false" outlineLevel="0" collapsed="false">
      <c r="B10" s="11" t="s">
        <v>71</v>
      </c>
      <c r="C10" s="21" t="n">
        <f aca="false">SUM(Cotisations!$G$5:$G$304)</f>
        <v>0</v>
      </c>
      <c r="E10" s="11" t="str">
        <f aca="false">IF(Listes!A10="","",Listes!A10)</f>
        <v/>
      </c>
      <c r="F10" s="11" t="str">
        <f aca="false">IF($E10="","",COUNTIFS(Adhérents!$I$5:$I$304,$E10,Adhérents!$B$5:$B$304,"?*",Adhérents!$L$5:$L$304,"&lt;&gt;"&amp;Listes!$D$6,Adhérents!$L$5:$L$304,"&lt;&gt;"&amp;Listes!$D$7))</f>
        <v/>
      </c>
      <c r="G10" s="17" t="str">
        <f aca="false">IF($E10="","",SUMIFS(Cotisations!$H$5:$H$304,Cotisations!$D$5:$D$304,$E10))</f>
        <v/>
      </c>
    </row>
    <row r="11" customFormat="false" ht="15" hidden="false" customHeight="false" outlineLevel="0" collapsed="false">
      <c r="B11" s="11" t="s">
        <v>72</v>
      </c>
      <c r="C11" s="21" t="n">
        <f aca="false">SUM(Cotisations!$H$5:$H$304)</f>
        <v>0</v>
      </c>
      <c r="E11" s="11" t="str">
        <f aca="false">IF(Listes!A11="","",Listes!A11)</f>
        <v/>
      </c>
      <c r="F11" s="11" t="str">
        <f aca="false">IF($E11="","",COUNTIFS(Adhérents!$I$5:$I$304,$E11,Adhérents!$B$5:$B$304,"?*",Adhérents!$L$5:$L$304,"&lt;&gt;"&amp;Listes!$D$6,Adhérents!$L$5:$L$304,"&lt;&gt;"&amp;Listes!$D$7))</f>
        <v/>
      </c>
      <c r="G11" s="17" t="str">
        <f aca="false">IF($E11="","",SUMIFS(Cotisations!$H$5:$H$304,Cotisations!$D$5:$D$304,$E11))</f>
        <v/>
      </c>
    </row>
    <row r="12" customFormat="false" ht="15" hidden="false" customHeight="false" outlineLevel="0" collapsed="false">
      <c r="B12" s="11" t="s">
        <v>73</v>
      </c>
      <c r="C12" s="21" t="n">
        <f aca="false">SUM(Cotisations!$I$5:$I$304)</f>
        <v>0</v>
      </c>
      <c r="E12" s="11" t="str">
        <f aca="false">IF(Listes!A12="","",Listes!A12)</f>
        <v/>
      </c>
      <c r="F12" s="11" t="str">
        <f aca="false">IF($E12="","",COUNTIFS(Adhérents!$I$5:$I$304,$E12,Adhérents!$B$5:$B$304,"?*",Adhérents!$L$5:$L$304,"&lt;&gt;"&amp;Listes!$D$6,Adhérents!$L$5:$L$304,"&lt;&gt;"&amp;Listes!$D$7))</f>
        <v/>
      </c>
      <c r="G12" s="17" t="str">
        <f aca="false">IF($E12="","",SUMIFS(Cotisations!$H$5:$H$304,Cotisations!$D$5:$D$304,$E12))</f>
        <v/>
      </c>
    </row>
    <row r="13" customFormat="false" ht="15" hidden="false" customHeight="false" outlineLevel="0" collapsed="false">
      <c r="B13" s="11" t="s">
        <v>74</v>
      </c>
      <c r="C13" s="22" t="n">
        <f aca="false">IF(C10=0,0,C11/C10)</f>
        <v>0</v>
      </c>
      <c r="E13" s="11" t="str">
        <f aca="false">IF(Listes!A13="","",Listes!A13)</f>
        <v/>
      </c>
      <c r="F13" s="11" t="str">
        <f aca="false">IF($E13="","",COUNTIFS(Adhérents!$I$5:$I$304,$E13,Adhérents!$B$5:$B$304,"?*",Adhérents!$L$5:$L$304,"&lt;&gt;"&amp;Listes!$D$6,Adhérents!$L$5:$L$304,"&lt;&gt;"&amp;Listes!$D$7))</f>
        <v/>
      </c>
      <c r="G13" s="17" t="str">
        <f aca="false">IF($E13="","",SUMIFS(Cotisations!$H$5:$H$304,Cotisations!$D$5:$D$304,$E13))</f>
        <v/>
      </c>
    </row>
    <row r="14" customFormat="false" ht="15" hidden="false" customHeight="false" outlineLevel="0" collapsed="false">
      <c r="B14" s="11" t="s">
        <v>75</v>
      </c>
      <c r="C14" s="20" t="n">
        <f aca="false">COUNTIF(Cotisations!$L$5:$L$304,"Impayé")+COUNTIF(Cotisations!$L$5:$L$304,"Partiel")</f>
        <v>0</v>
      </c>
      <c r="E14" s="11" t="str">
        <f aca="false">IF(Listes!A14="","",Listes!A14)</f>
        <v/>
      </c>
      <c r="F14" s="11" t="str">
        <f aca="false">IF($E14="","",COUNTIFS(Adhérents!$I$5:$I$304,$E14,Adhérents!$B$5:$B$304,"?*",Adhérents!$L$5:$L$304,"&lt;&gt;"&amp;Listes!$D$6,Adhérents!$L$5:$L$304,"&lt;&gt;"&amp;Listes!$D$7))</f>
        <v/>
      </c>
      <c r="G14" s="17" t="str">
        <f aca="false">IF($E14="","",SUMIFS(Cotisations!$H$5:$H$304,Cotisations!$D$5:$D$304,$E14))</f>
        <v/>
      </c>
    </row>
    <row r="15" customFormat="false" ht="15" hidden="false" customHeight="false" outlineLevel="0" collapsed="false">
      <c r="E15" s="23" t="s">
        <v>76</v>
      </c>
      <c r="F15" s="23" t="n">
        <f aca="false">SUM(F5:F14)</f>
        <v>0</v>
      </c>
      <c r="G15" s="24" t="n">
        <f aca="false">SUM(G5:G14)</f>
        <v>0</v>
      </c>
    </row>
    <row r="16" customFormat="false" ht="15" hidden="false" customHeight="false" outlineLevel="0" collapsed="false">
      <c r="B16" s="3" t="s">
        <v>77</v>
      </c>
      <c r="C16" s="3"/>
    </row>
    <row r="17" customFormat="false" ht="15" hidden="false" customHeight="false" outlineLevel="0" collapsed="false">
      <c r="B17" s="11" t="s">
        <v>78</v>
      </c>
      <c r="C17" s="20" t="n">
        <f aca="false">COUNTIF(Documents!$G$5:$G$304,"Manquant")</f>
        <v>0</v>
      </c>
    </row>
    <row r="18" customFormat="false" ht="15" hidden="false" customHeight="false" outlineLevel="0" collapsed="false">
      <c r="B18" s="11" t="s">
        <v>79</v>
      </c>
      <c r="C18" s="20" t="n">
        <f aca="false">COUNTIF(Documents!$G$5:$G$304,"Périmé")</f>
        <v>0</v>
      </c>
    </row>
    <row r="19" customFormat="false" ht="15" hidden="false" customHeight="false" outlineLevel="0" collapsed="false">
      <c r="B19" s="11" t="s">
        <v>80</v>
      </c>
      <c r="C19" s="20" t="n">
        <f aca="false">COUNTIF(Documents!$G$5:$G$304,"À renouveler")</f>
        <v>0</v>
      </c>
    </row>
    <row r="20" customFormat="false" ht="15" hidden="false" customHeight="false" outlineLevel="0" collapsed="false">
      <c r="B20" s="11" t="s">
        <v>81</v>
      </c>
      <c r="C20" s="20" t="n">
        <f aca="false">COUNTIF(Documents!$K$5:$K$304,"Incomplet")</f>
        <v>0</v>
      </c>
    </row>
    <row r="22" customFormat="false" ht="15" hidden="false" customHeight="false" outlineLevel="0" collapsed="false">
      <c r="B22" s="6" t="s">
        <v>82</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8A2B3"/>
    <pageSetUpPr fitToPage="false"/>
  </sheetPr>
  <dimension ref="A1:O1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6"/>
    <col collapsed="false" customWidth="true" hidden="false" outlineLevel="0" max="3" min="3" style="0" width="3"/>
    <col collapsed="false" customWidth="true" hidden="false" outlineLevel="0" max="4" min="4" style="0" width="18"/>
    <col collapsed="false" customWidth="true" hidden="false" outlineLevel="0" max="5" min="5" style="0" width="3"/>
    <col collapsed="false" customWidth="true" hidden="false" outlineLevel="0" max="6" min="6" style="0" width="20"/>
    <col collapsed="false" customWidth="true" hidden="false" outlineLevel="0" max="7" min="7" style="0" width="3"/>
    <col collapsed="false" customWidth="true" hidden="false" outlineLevel="0" max="8" min="8" style="0" width="22"/>
    <col collapsed="false" customWidth="true" hidden="false" outlineLevel="0" max="9" min="9" style="0" width="3"/>
    <col collapsed="false" customWidth="true" hidden="false" outlineLevel="0" max="10" min="10" style="0" width="18"/>
    <col collapsed="false" customWidth="true" hidden="false" outlineLevel="0" max="11" min="11" style="0" width="3"/>
    <col collapsed="false" customWidth="true" hidden="false" outlineLevel="0" max="12" min="12" style="0" width="20"/>
    <col collapsed="false" customWidth="true" hidden="false" outlineLevel="0" max="13" min="13" style="0" width="3"/>
    <col collapsed="false" customWidth="true" hidden="false" outlineLevel="0" max="14" min="14" style="0" width="46"/>
    <col collapsed="false" customWidth="true" hidden="false" outlineLevel="0" max="15" min="15" style="0" width="10"/>
  </cols>
  <sheetData>
    <row r="1" customFormat="false" ht="24" hidden="false" customHeight="true" outlineLevel="0" collapsed="false">
      <c r="A1" s="7" t="s">
        <v>83</v>
      </c>
    </row>
    <row r="2" customFormat="false" ht="15" hidden="false" customHeight="false" outlineLevel="0" collapsed="false">
      <c r="A2" s="2" t="s">
        <v>84</v>
      </c>
    </row>
    <row r="4" customFormat="false" ht="30" hidden="false" customHeight="true" outlineLevel="0" collapsed="false">
      <c r="A4" s="9" t="s">
        <v>38</v>
      </c>
      <c r="B4" s="9" t="s">
        <v>85</v>
      </c>
      <c r="D4" s="9" t="s">
        <v>86</v>
      </c>
      <c r="F4" s="9" t="s">
        <v>53</v>
      </c>
      <c r="H4" s="9" t="s">
        <v>60</v>
      </c>
      <c r="J4" s="9" t="s">
        <v>61</v>
      </c>
      <c r="L4" s="9" t="s">
        <v>62</v>
      </c>
      <c r="N4" s="9" t="s">
        <v>87</v>
      </c>
      <c r="O4" s="9" t="s">
        <v>88</v>
      </c>
    </row>
    <row r="5" customFormat="false" ht="15" hidden="false" customHeight="false" outlineLevel="0" collapsed="false">
      <c r="A5" s="25" t="s">
        <v>89</v>
      </c>
      <c r="B5" s="26" t="n">
        <v>70</v>
      </c>
      <c r="D5" s="25" t="s">
        <v>90</v>
      </c>
      <c r="F5" s="25" t="s">
        <v>91</v>
      </c>
      <c r="H5" s="27" t="s">
        <v>92</v>
      </c>
      <c r="J5" s="27" t="s">
        <v>93</v>
      </c>
      <c r="L5" s="27" t="s">
        <v>94</v>
      </c>
      <c r="N5" s="11" t="s">
        <v>95</v>
      </c>
      <c r="O5" s="28" t="n">
        <v>36</v>
      </c>
    </row>
    <row r="6" customFormat="false" ht="15" hidden="false" customHeight="false" outlineLevel="0" collapsed="false">
      <c r="A6" s="25" t="s">
        <v>96</v>
      </c>
      <c r="B6" s="26" t="n">
        <v>90</v>
      </c>
      <c r="D6" s="25" t="s">
        <v>97</v>
      </c>
      <c r="F6" s="25" t="s">
        <v>98</v>
      </c>
      <c r="H6" s="27" t="s">
        <v>99</v>
      </c>
      <c r="J6" s="27" t="s">
        <v>100</v>
      </c>
      <c r="L6" s="27" t="s">
        <v>101</v>
      </c>
      <c r="N6" s="11" t="s">
        <v>102</v>
      </c>
      <c r="O6" s="28" t="n">
        <v>60</v>
      </c>
    </row>
    <row r="7" customFormat="false" ht="15" hidden="false" customHeight="false" outlineLevel="0" collapsed="false">
      <c r="A7" s="25" t="s">
        <v>103</v>
      </c>
      <c r="B7" s="26" t="n">
        <v>120</v>
      </c>
      <c r="D7" s="25" t="s">
        <v>104</v>
      </c>
      <c r="F7" s="25" t="s">
        <v>105</v>
      </c>
      <c r="H7" s="27" t="s">
        <v>106</v>
      </c>
      <c r="J7" s="27" t="s">
        <v>107</v>
      </c>
      <c r="N7" s="6" t="s">
        <v>108</v>
      </c>
    </row>
    <row r="8" customFormat="false" ht="15" hidden="false" customHeight="false" outlineLevel="0" collapsed="false">
      <c r="A8" s="25" t="s">
        <v>109</v>
      </c>
      <c r="B8" s="26" t="n">
        <v>150</v>
      </c>
      <c r="F8" s="25" t="s">
        <v>110</v>
      </c>
    </row>
    <row r="9" customFormat="false" ht="15" hidden="false" customHeight="false" outlineLevel="0" collapsed="false">
      <c r="A9" s="25" t="s">
        <v>111</v>
      </c>
      <c r="B9" s="26" t="n">
        <v>0</v>
      </c>
      <c r="F9" s="25" t="s">
        <v>112</v>
      </c>
    </row>
    <row r="10" customFormat="false" ht="15" hidden="false" customHeight="false" outlineLevel="0" collapsed="false">
      <c r="A10" s="25"/>
      <c r="B10" s="26"/>
      <c r="F10" s="25" t="s">
        <v>113</v>
      </c>
    </row>
    <row r="11" customFormat="false" ht="15" hidden="false" customHeight="false" outlineLevel="0" collapsed="false">
      <c r="A11" s="25"/>
      <c r="B11" s="26"/>
      <c r="F11" s="25" t="s">
        <v>114</v>
      </c>
    </row>
    <row r="12" customFormat="false" ht="15" hidden="false" customHeight="false" outlineLevel="0" collapsed="false">
      <c r="A12" s="25"/>
      <c r="B12" s="26"/>
      <c r="F12" s="25"/>
    </row>
    <row r="13" customFormat="false" ht="15" hidden="false" customHeight="false" outlineLevel="0" collapsed="false">
      <c r="A13" s="25"/>
      <c r="B13" s="26"/>
    </row>
    <row r="14" customFormat="false" ht="15" hidden="false" customHeight="false" outlineLevel="0" collapsed="false">
      <c r="A14" s="25"/>
      <c r="B14" s="26"/>
    </row>
    <row r="16" customFormat="false" ht="15" hidden="false" customHeight="false" outlineLevel="0" collapsed="false">
      <c r="A16" s="6" t="s">
        <v>115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2026-09-30T09:23:40Z</dcterms:created>
  <dc:creator>Konsors</dc:creator>
  <dc:description/>
  <dc:language>en-US</dc:language>
  <cp:lastModifiedBy/>
  <dcterms:modified xsi:type="dcterms:W3CDTF">2026-09-30T11:23:43Z</dcterms:modified>
  <cp:revision>1</cp:revision>
  <dc:subject/>
  <dc:title>Modèle Excel de suivi des adhérents</dc:title>
</cp:coreProperties>
</file>

<file path=docProps/custom.xml><?xml version="1.0" encoding="utf-8"?>
<Properties xmlns="http://schemas.openxmlformats.org/officeDocument/2006/custom-properties" xmlns:vt="http://schemas.openxmlformats.org/officeDocument/2006/docPropsVTypes"/>
</file>